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76.20.21\06企画財政課\01財政係\095_財政状況資料集\R02\"/>
    </mc:Choice>
  </mc:AlternateContent>
  <bookViews>
    <workbookView xWindow="0" yWindow="0" windowWidth="28800" windowHeight="106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18" r:id="rId9"/>
    <sheet name="連結実質赤字比率に係る赤字・黒字の構成分析" sheetId="19" r:id="rId10"/>
    <sheet name="実質公債費比率（分子）の構造" sheetId="20" r:id="rId11"/>
    <sheet name="将来負担比率（分子）の構造" sheetId="21" r:id="rId12"/>
    <sheet name="基金残高に係る経年分析" sheetId="22" r:id="rId13"/>
    <sheet name="公会計指標分析・財政指標組合せ分析表" sheetId="23" r:id="rId14"/>
    <sheet name="施設類型別ストック情報分析表①" sheetId="24" r:id="rId15"/>
    <sheet name="施設類型別ストック情報分析表②" sheetId="25" r:id="rId16"/>
    <sheet name="データシート" sheetId="9" state="hidden" r:id="rId17"/>
  </sheets>
  <externalReferences>
    <externalReference r:id="rId18"/>
    <externalReference r:id="rId19"/>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33" i="12" l="1"/>
  <c r="Q33" i="12"/>
  <c r="BG34"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U37" i="10"/>
  <c r="C37" i="10"/>
  <c r="BE36" i="10"/>
  <c r="C36" i="10"/>
  <c r="BE35" i="10"/>
  <c r="C35" i="10"/>
  <c r="U34" i="10"/>
  <c r="U35" i="10" s="1"/>
  <c r="U36" i="10" s="1"/>
  <c r="C34" i="10"/>
  <c r="AM34" i="10" l="1"/>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<sst xmlns="http://schemas.openxmlformats.org/spreadsheetml/2006/main" count="1154" uniqueCount="648">
  <si>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</si>
  <si>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</si>
  <si>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</si>
  <si>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</si>
  <si>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</si>
  <si>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</si>
  <si>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</si>
  <si>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</si>
  <si>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</si>
  <si>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t>
  </si>
  <si>
    <t>公営企業債の元利償還金に対する繰入金</t>
  </si>
  <si>
    <t>組合等が起こした地方債の元利償還金に対する負担金等</t>
  </si>
  <si>
    <t>債務負担行為に基づく支出額</t>
  </si>
  <si>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</si>
  <si>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</si>
  <si>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</si>
  <si>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</si>
  <si>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</si>
  <si>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</si>
  <si>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</si>
  <si>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</si>
  <si>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</si>
  <si>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</si>
  <si>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</si>
  <si>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</si>
  <si>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</si>
  <si>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</si>
  <si>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</si>
  <si>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</si>
  <si>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</si>
  <si>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</si>
  <si>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</si>
  <si>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</si>
  <si>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</si>
  <si>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</si>
  <si>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</si>
  <si>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</si>
  <si>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</si>
  <si>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</si>
  <si>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</si>
  <si>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</si>
  <si>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</si>
  <si>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</si>
  <si>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</si>
  <si>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</si>
  <si>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</si>
  <si>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</si>
  <si>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</si>
  <si>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</si>
  <si>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</si>
  <si>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</si>
  <si>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</si>
  <si>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</si>
  <si>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</si>
  <si>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</si>
  <si>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</si>
  <si>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</si>
  <si>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</si>
  <si>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</si>
  <si>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</si>
  <si>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</si>
  <si>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</si>
  <si>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</si>
  <si>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</si>
  <si>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</si>
  <si>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</si>
  <si>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</si>
  <si>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</si>
  <si>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</si>
  <si>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</si>
  <si>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</si>
  <si>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</si>
  <si>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</si>
  <si>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</si>
  <si>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</si>
  <si>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</si>
  <si>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</si>
  <si>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</si>
  <si>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</si>
  <si>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</si>
  <si>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</si>
  <si>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</si>
  <si>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</si>
  <si>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</si>
  <si>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杵築市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</si>
  <si>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</si>
  <si>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</si>
  <si>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</si>
  <si>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</si>
  <si>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</si>
  <si>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</si>
  <si>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</si>
  <si>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</si>
  <si>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</si>
  <si>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</si>
  <si>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</si>
  <si>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</si>
  <si>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</si>
  <si>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</si>
  <si>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</si>
  <si>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</si>
  <si>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</si>
  <si>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</si>
  <si>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</si>
  <si>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</si>
  <si>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</si>
  <si>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</si>
  <si>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</si>
  <si>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</si>
  <si>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</si>
  <si>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</si>
  <si>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</si>
  <si>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</si>
  <si>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</si>
  <si>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</si>
  <si>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</si>
  <si>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</si>
  <si>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</si>
  <si>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</si>
  <si>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</si>
  <si>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</si>
  <si>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</si>
  <si>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</si>
  <si>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</si>
  <si>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</si>
  <si>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</si>
  <si>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</si>
  <si>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</si>
  <si>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</si>
  <si>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</si>
  <si>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</si>
  <si>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</si>
  <si>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</si>
  <si>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</si>
  <si>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</si>
  <si>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</si>
  <si>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</si>
  <si>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</si>
  <si>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</si>
  <si>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</si>
  <si>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</si>
  <si>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</si>
  <si>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</si>
  <si>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</si>
  <si>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</si>
  <si>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</si>
  <si>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</si>
  <si>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</si>
  <si>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</si>
  <si>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</si>
  <si>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</si>
  <si>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</si>
  <si>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</si>
  <si>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</si>
  <si>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</si>
  <si>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</si>
  <si>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</si>
  <si>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</si>
  <si>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</si>
  <si>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</si>
  <si>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</si>
  <si>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</si>
  <si>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</si>
  <si>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</si>
  <si>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</si>
  <si>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</si>
  <si>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</si>
  <si>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</si>
  <si>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</si>
  <si>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</si>
  <si>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</si>
  <si>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</si>
  <si>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</si>
  <si>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</si>
  <si>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</si>
  <si>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</si>
  <si>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</si>
  <si>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</si>
  <si>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</si>
  <si>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</si>
  <si>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</si>
  <si>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</si>
  <si>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</si>
  <si>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</si>
  <si>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</si>
  <si>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</si>
  <si>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</si>
  <si>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</si>
  <si>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</si>
  <si>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</si>
  <si>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</si>
  <si>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</si>
  <si>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</si>
  <si>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</si>
  <si>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</si>
  <si>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</si>
  <si>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</si>
  <si>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</si>
  <si>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大分県杵築市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</si>
  <si>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</si>
  <si>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</si>
  <si>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</si>
  <si>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</si>
  <si>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</si>
  <si>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</si>
  <si>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</si>
  <si>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</si>
  <si>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</si>
  <si>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</si>
  <si>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</si>
  <si>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</si>
  <si>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</si>
  <si>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</si>
  <si>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</si>
  <si>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</si>
  <si>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</si>
  <si>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</si>
  <si>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</si>
  <si>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</si>
  <si>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</si>
  <si>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</si>
  <si>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</si>
  <si>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</si>
  <si>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</si>
  <si>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</si>
  <si>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</si>
  <si>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</si>
  <si>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</si>
  <si>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</si>
  <si>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</si>
  <si>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</si>
  <si>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</si>
  <si>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</si>
  <si>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</si>
  <si>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</si>
  <si>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</si>
  <si>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</si>
  <si>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</si>
  <si>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</si>
  <si>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</si>
  <si>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</si>
  <si>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</si>
  <si>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</si>
  <si>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</si>
  <si>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</si>
  <si>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</si>
  <si>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</si>
  <si>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</si>
  <si>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</si>
  <si>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</si>
  <si>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</si>
  <si>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</si>
  <si>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</si>
  <si>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</si>
  <si>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</si>
  <si>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</si>
  <si>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</si>
  <si>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</si>
  <si>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</si>
  <si>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</si>
  <si>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</si>
  <si>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</si>
  <si>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</si>
  <si>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</si>
  <si>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</si>
  <si>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</si>
  <si>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</si>
  <si>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</si>
  <si>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</si>
  <si>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</si>
  <si>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</si>
  <si>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</si>
  <si>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</si>
  <si>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</si>
  <si>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</si>
  <si>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</si>
  <si>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</si>
  <si>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</si>
  <si>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</si>
  <si>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</si>
  <si>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</si>
  <si>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</si>
  <si>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</si>
  <si>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</si>
  <si>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</si>
  <si>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</si>
  <si>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</si>
  <si>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</si>
  <si>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</si>
  <si>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</si>
  <si>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</si>
  <si>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</si>
  <si>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</si>
  <si>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</si>
  <si>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</si>
  <si>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</si>
  <si>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</si>
  <si>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</si>
  <si>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</si>
  <si>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</si>
  <si>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</si>
  <si>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</si>
  <si>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</si>
  <si>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</si>
  <si>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</si>
  <si>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</si>
  <si>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</si>
  <si>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</si>
  <si>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</si>
  <si>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</si>
  <si>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</si>
  <si>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</si>
  <si>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</si>
  <si>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</si>
  <si>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</si>
  <si>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</si>
  <si>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</si>
  <si>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</si>
  <si>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</si>
  <si>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</si>
  <si>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</si>
  <si>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</si>
  <si>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</si>
  <si>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</si>
  <si>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</si>
  <si>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</si>
  <si>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</si>
  <si>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</si>
  <si>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</si>
  <si>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</si>
  <si>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</si>
  <si>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</si>
  <si>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</si>
  <si>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</si>
  <si>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</si>
  <si>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</si>
  <si>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</si>
  <si>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</si>
  <si>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</si>
  <si>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</si>
  <si>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</si>
  <si>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</si>
  <si>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</si>
  <si>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</si>
  <si>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</si>
  <si>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</si>
  <si>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</si>
  <si>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</si>
  <si>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</si>
  <si>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</si>
  <si>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</si>
  <si>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</si>
  <si>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</si>
  <si>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大分県杵築市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</si>
  <si>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</si>
  <si>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</si>
  <si>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</si>
  <si>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</si>
  <si>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</si>
  <si>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</si>
  <si>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</si>
  <si>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</si>
  <si>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</si>
  <si>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</si>
  <si>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</si>
  <si>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</si>
  <si>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</si>
  <si>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</si>
  <si>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</si>
  <si>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</si>
  <si>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</si>
  <si>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</si>
  <si>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</si>
  <si>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</si>
  <si>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</si>
  <si>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</si>
  <si>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</si>
  <si>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</si>
  <si>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</si>
  <si>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</si>
  <si>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</si>
  <si>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</si>
  <si>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</si>
  <si>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</si>
  <si>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</si>
  <si>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</si>
  <si>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</si>
  <si>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</si>
  <si>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</si>
  <si>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</si>
  <si>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</si>
  <si>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</si>
  <si>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</si>
  <si>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</si>
  <si>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下水道事業会計</t>
    <phoneticPr fontId="5"/>
  </si>
  <si>
    <t>山香病院事業会計</t>
    <phoneticPr fontId="5"/>
  </si>
  <si>
    <t>法適用企業</t>
    <phoneticPr fontId="5"/>
  </si>
  <si>
    <t>農業集落排水事業特別会計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</si>
  <si>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</si>
  <si>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</si>
  <si>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</si>
  <si>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</si>
  <si>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</si>
  <si>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</si>
  <si>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</si>
  <si>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</si>
  <si>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</si>
  <si>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</si>
  <si>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</si>
  <si>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</si>
  <si>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</si>
  <si>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</si>
  <si>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</si>
  <si>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</si>
  <si>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</si>
  <si>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</si>
  <si>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</si>
  <si>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</si>
  <si>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</si>
  <si>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</si>
  <si>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</si>
  <si>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</si>
  <si>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</si>
  <si>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</si>
  <si>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</si>
  <si>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</si>
  <si>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</si>
  <si>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</si>
  <si>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</si>
  <si>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</si>
  <si>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</si>
  <si>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</si>
  <si>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</si>
  <si>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</si>
  <si>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</si>
  <si>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</si>
  <si>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</si>
  <si>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</si>
  <si>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</si>
  <si>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</si>
  <si>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</si>
  <si>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</si>
  <si>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</si>
  <si>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</si>
  <si>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</si>
  <si>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</si>
  <si>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</si>
  <si>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</si>
  <si>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</si>
  <si>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</si>
  <si>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</si>
  <si>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</si>
  <si>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</si>
  <si>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</si>
  <si>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</si>
  <si>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</si>
  <si>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</si>
  <si>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</si>
  <si>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</si>
  <si>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</si>
  <si>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</si>
  <si>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</si>
  <si>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</si>
  <si>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</si>
  <si>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</si>
  <si>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</si>
  <si>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</si>
  <si>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</si>
  <si>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</si>
  <si>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</si>
  <si>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</si>
  <si>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</si>
  <si>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山香病院事業会計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</si>
  <si>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</si>
  <si>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</si>
  <si>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</si>
  <si>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</si>
  <si>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</si>
  <si>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</si>
  <si>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</si>
  <si>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</si>
  <si>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</si>
  <si>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</si>
  <si>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</si>
  <si>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</si>
  <si>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</si>
  <si>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</si>
  <si>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</si>
  <si>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</si>
  <si>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</si>
  <si>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</si>
  <si>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</si>
  <si>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</si>
  <si>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</si>
  <si>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</si>
  <si>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</si>
  <si>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</si>
  <si>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</si>
  <si>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</si>
  <si>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</si>
  <si>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</si>
  <si>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</si>
  <si>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</si>
  <si>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</si>
  <si>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</si>
  <si>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</si>
  <si>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</si>
  <si>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</si>
  <si>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</si>
  <si>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</si>
  <si>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</si>
  <si>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</si>
  <si>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</si>
  <si>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</si>
  <si>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</si>
  <si>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</si>
  <si>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</si>
  <si>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</si>
  <si>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</si>
  <si>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</si>
  <si>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</si>
  <si>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</si>
  <si>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</si>
  <si>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</si>
  <si>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</si>
  <si>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</si>
  <si>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</si>
  <si>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</si>
  <si>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</si>
  <si>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</si>
  <si>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</si>
  <si>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</si>
  <si>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</si>
  <si>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</si>
  <si>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</si>
  <si>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</si>
  <si>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</si>
  <si>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</si>
  <si>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</si>
  <si>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</si>
  <si>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</si>
  <si>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</si>
  <si>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</si>
  <si>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</si>
  <si>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</si>
  <si>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</si>
  <si>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</si>
  <si>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</si>
  <si>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</si>
  <si>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</si>
  <si>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</si>
  <si>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</si>
  <si>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</si>
  <si>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</si>
  <si>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</si>
  <si>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</si>
  <si>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</si>
  <si>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</si>
  <si>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0.59</t>
  </si>
  <si>
    <t>▲ 4.87</t>
  </si>
  <si>
    <t>▲ 7.16</t>
  </si>
  <si>
    <t>▲ 4.43</t>
  </si>
  <si>
    <t>山香病院事業会計</t>
  </si>
  <si>
    <t>水道事業会計</t>
  </si>
  <si>
    <t>一般会計</t>
  </si>
  <si>
    <t>国民健康保険特別会計</t>
  </si>
  <si>
    <t>介護保険特別会計</t>
  </si>
  <si>
    <t>ケーブルテレビ事業特別会計</t>
  </si>
  <si>
    <t>工業用水道事業会計</t>
  </si>
  <si>
    <t>下水道事業会計</t>
  </si>
  <si>
    <t>その他会計（赤字）</t>
  </si>
  <si>
    <t>その他会計（黒字）</t>
  </si>
  <si>
    <t>別杵速見地域広域市町村圏事務組合（一般会計）</t>
    <rPh sb="0" eb="2">
      <t>ベッキ</t>
    </rPh>
    <rPh sb="2" eb="4">
      <t>ハヤミ</t>
    </rPh>
    <rPh sb="4" eb="6">
      <t>チイキ</t>
    </rPh>
    <rPh sb="6" eb="8">
      <t>コウイキ</t>
    </rPh>
    <rPh sb="8" eb="11">
      <t>シチョウソン</t>
    </rPh>
    <rPh sb="11" eb="12">
      <t>ケン</t>
    </rPh>
    <rPh sb="12" eb="14">
      <t>ジム</t>
    </rPh>
    <rPh sb="14" eb="16">
      <t>クミアイ</t>
    </rPh>
    <rPh sb="17" eb="19">
      <t>イッパン</t>
    </rPh>
    <rPh sb="19" eb="21">
      <t>カイケイ</t>
    </rPh>
    <phoneticPr fontId="2"/>
  </si>
  <si>
    <t>別杵速見地域広域市町村圏事務組合（秋草葬祭場事業特別会計）</t>
    <rPh sb="0" eb="2">
      <t>ベッキ</t>
    </rPh>
    <rPh sb="2" eb="4">
      <t>ハヤミ</t>
    </rPh>
    <rPh sb="4" eb="6">
      <t>チイキ</t>
    </rPh>
    <rPh sb="6" eb="8">
      <t>コウイキ</t>
    </rPh>
    <rPh sb="8" eb="11">
      <t>シチョウソン</t>
    </rPh>
    <rPh sb="11" eb="12">
      <t>ケン</t>
    </rPh>
    <rPh sb="12" eb="14">
      <t>ジム</t>
    </rPh>
    <rPh sb="14" eb="16">
      <t>クミアイ</t>
    </rPh>
    <rPh sb="17" eb="18">
      <t>アキ</t>
    </rPh>
    <rPh sb="18" eb="19">
      <t>クサ</t>
    </rPh>
    <rPh sb="19" eb="22">
      <t>ソウサイジョウ</t>
    </rPh>
    <rPh sb="22" eb="24">
      <t>ジギョウ</t>
    </rPh>
    <rPh sb="24" eb="26">
      <t>トクベツ</t>
    </rPh>
    <rPh sb="26" eb="28">
      <t>カイケイ</t>
    </rPh>
    <phoneticPr fontId="2"/>
  </si>
  <si>
    <t>別杵速見地域広域市町村圏事務組合（藤ヶ谷清掃センター事業特別会計）</t>
    <rPh sb="0" eb="2">
      <t>ベッキ</t>
    </rPh>
    <rPh sb="2" eb="4">
      <t>ハヤミ</t>
    </rPh>
    <rPh sb="4" eb="6">
      <t>チイキ</t>
    </rPh>
    <rPh sb="6" eb="8">
      <t>コウイキ</t>
    </rPh>
    <rPh sb="8" eb="11">
      <t>シチョウソン</t>
    </rPh>
    <rPh sb="11" eb="12">
      <t>ケン</t>
    </rPh>
    <rPh sb="12" eb="14">
      <t>ジム</t>
    </rPh>
    <rPh sb="14" eb="16">
      <t>クミアイ</t>
    </rPh>
    <rPh sb="17" eb="20">
      <t>フジガタニ</t>
    </rPh>
    <rPh sb="20" eb="22">
      <t>セイソウ</t>
    </rPh>
    <rPh sb="26" eb="28">
      <t>ジギョウ</t>
    </rPh>
    <rPh sb="28" eb="30">
      <t>トクベツ</t>
    </rPh>
    <rPh sb="30" eb="32">
      <t>カイケイ</t>
    </rPh>
    <phoneticPr fontId="2"/>
  </si>
  <si>
    <t>別杵速見地域広域市町村圏事務組合（介護認定審査会事業特別会計）</t>
    <rPh sb="0" eb="2">
      <t>ベッキ</t>
    </rPh>
    <rPh sb="2" eb="4">
      <t>ハヤミ</t>
    </rPh>
    <rPh sb="4" eb="6">
      <t>チイキ</t>
    </rPh>
    <rPh sb="6" eb="8">
      <t>コウイキ</t>
    </rPh>
    <rPh sb="8" eb="11">
      <t>シチョウソン</t>
    </rPh>
    <rPh sb="11" eb="12">
      <t>ケン</t>
    </rPh>
    <rPh sb="12" eb="14">
      <t>ジム</t>
    </rPh>
    <rPh sb="14" eb="16">
      <t>クミアイ</t>
    </rPh>
    <rPh sb="17" eb="19">
      <t>カイゴ</t>
    </rPh>
    <rPh sb="19" eb="21">
      <t>ニンテイ</t>
    </rPh>
    <rPh sb="21" eb="24">
      <t>シンサカイ</t>
    </rPh>
    <rPh sb="24" eb="26">
      <t>ジギョウ</t>
    </rPh>
    <rPh sb="26" eb="28">
      <t>トクベツ</t>
    </rPh>
    <rPh sb="28" eb="30">
      <t>カイケイ</t>
    </rPh>
    <phoneticPr fontId="2"/>
  </si>
  <si>
    <t>別杵速見地域広域市町村圏事務組合（普通会計）</t>
    <rPh sb="0" eb="2">
      <t>ベッキ</t>
    </rPh>
    <rPh sb="2" eb="4">
      <t>ハヤミ</t>
    </rPh>
    <rPh sb="4" eb="6">
      <t>チイキ</t>
    </rPh>
    <rPh sb="6" eb="8">
      <t>コウイキ</t>
    </rPh>
    <rPh sb="8" eb="11">
      <t>シチョウソン</t>
    </rPh>
    <rPh sb="11" eb="12">
      <t>ケン</t>
    </rPh>
    <rPh sb="12" eb="14">
      <t>ジム</t>
    </rPh>
    <rPh sb="14" eb="16">
      <t>クミアイ</t>
    </rPh>
    <rPh sb="17" eb="19">
      <t>フツウ</t>
    </rPh>
    <rPh sb="19" eb="21">
      <t>カイケイ</t>
    </rPh>
    <phoneticPr fontId="2"/>
  </si>
  <si>
    <t>杵築速見環境浄化組合</t>
    <rPh sb="0" eb="2">
      <t>キツキ</t>
    </rPh>
    <rPh sb="2" eb="4">
      <t>ハヤミ</t>
    </rPh>
    <rPh sb="4" eb="6">
      <t>カンキョウ</t>
    </rPh>
    <rPh sb="6" eb="8">
      <t>ジョウカ</t>
    </rPh>
    <rPh sb="8" eb="10">
      <t>クミアイ</t>
    </rPh>
    <phoneticPr fontId="2"/>
  </si>
  <si>
    <t>杵築速見消防組合</t>
    <rPh sb="0" eb="2">
      <t>キツキ</t>
    </rPh>
    <rPh sb="2" eb="4">
      <t>ハヤミ</t>
    </rPh>
    <rPh sb="4" eb="6">
      <t>ショウボウ</t>
    </rPh>
    <rPh sb="6" eb="8">
      <t>クミアイ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</si>
  <si>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</si>
  <si>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</si>
  <si>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大分県後期高齢者医療広域連合（後期高齢者医療事業特別会計）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</si>
  <si>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</si>
  <si>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杵築市総合振興センター</t>
    <rPh sb="0" eb="3">
      <t>キツキシ</t>
    </rPh>
    <rPh sb="3" eb="5">
      <t>ソウゴウ</t>
    </rPh>
    <rPh sb="5" eb="7">
      <t>シンコウ</t>
    </rPh>
    <phoneticPr fontId="2"/>
  </si>
  <si>
    <t>杵築市地域活性化センター</t>
    <rPh sb="0" eb="3">
      <t>キツキシ</t>
    </rPh>
    <rPh sb="3" eb="5">
      <t>チイキ</t>
    </rPh>
    <rPh sb="5" eb="8">
      <t>カッセイカ</t>
    </rPh>
    <phoneticPr fontId="2"/>
  </si>
  <si>
    <t>きっとすき</t>
    <phoneticPr fontId="2"/>
  </si>
  <si>
    <t>大分県農業農村振興公社</t>
    <rPh sb="0" eb="3">
      <t>オオイタケン</t>
    </rPh>
    <rPh sb="3" eb="5">
      <t>ノウギョウ</t>
    </rPh>
    <rPh sb="5" eb="7">
      <t>ノウソン</t>
    </rPh>
    <rPh sb="7" eb="9">
      <t>シンコウ</t>
    </rPh>
    <rPh sb="9" eb="11">
      <t>コウシャ</t>
    </rPh>
    <phoneticPr fontId="2"/>
  </si>
  <si>
    <t>-</t>
    <phoneticPr fontId="2"/>
  </si>
  <si>
    <t>-</t>
    <phoneticPr fontId="2"/>
  </si>
  <si>
    <t>基金から31百万円繰入</t>
    <rPh sb="0" eb="2">
      <t>キキン</t>
    </rPh>
    <rPh sb="6" eb="9">
      <t>ヒャクマンエン</t>
    </rPh>
    <rPh sb="9" eb="11">
      <t>クリイレ</t>
    </rPh>
    <phoneticPr fontId="2"/>
  </si>
  <si>
    <t>基金から101百万円繰入</t>
    <rPh sb="0" eb="2">
      <t>キキン</t>
    </rPh>
    <rPh sb="7" eb="10">
      <t>ヒャクマンエン</t>
    </rPh>
    <rPh sb="10" eb="12">
      <t>クリイレ</t>
    </rPh>
    <phoneticPr fontId="2"/>
  </si>
  <si>
    <t>基金から86百万円繰入</t>
    <rPh sb="0" eb="2">
      <t>キキン</t>
    </rPh>
    <rPh sb="6" eb="9">
      <t>ヒャクマンエン</t>
    </rPh>
    <rPh sb="9" eb="11">
      <t>クリイレ</t>
    </rPh>
    <phoneticPr fontId="2"/>
  </si>
  <si>
    <t>基金から15百万円繰入</t>
    <rPh sb="0" eb="2">
      <t>キキン</t>
    </rPh>
    <rPh sb="6" eb="9">
      <t>ヒャクマンエン</t>
    </rPh>
    <rPh sb="9" eb="11">
      <t>クリイレ</t>
    </rPh>
    <phoneticPr fontId="2"/>
  </si>
  <si>
    <t>-</t>
    <phoneticPr fontId="2"/>
  </si>
  <si>
    <t>-</t>
    <phoneticPr fontId="2"/>
  </si>
  <si>
    <t>基金から65百万円繰入</t>
    <rPh sb="0" eb="2">
      <t>キキン</t>
    </rPh>
    <rPh sb="6" eb="9">
      <t>ヒャクマンエン</t>
    </rPh>
    <rPh sb="9" eb="11">
      <t>クリイレ</t>
    </rPh>
    <phoneticPr fontId="2"/>
  </si>
  <si>
    <t>-</t>
    <phoneticPr fontId="2"/>
  </si>
  <si>
    <t>-</t>
    <phoneticPr fontId="5"/>
  </si>
  <si>
    <t>標準財政規模比（％）</t>
    <phoneticPr fontId="5"/>
  </si>
  <si>
    <t>標準財政規模比（％）</t>
    <phoneticPr fontId="5"/>
  </si>
  <si>
    <t>元利償還金等(A)</t>
    <phoneticPr fontId="5"/>
  </si>
  <si>
    <t>減債基金積立不足算定額※2</t>
    <phoneticPr fontId="5"/>
  </si>
  <si>
    <t>満期一括償還地方債に係る年度割相当額</t>
    <phoneticPr fontId="5"/>
  </si>
  <si>
    <t>一時借入金の利子</t>
    <phoneticPr fontId="5"/>
  </si>
  <si>
    <t>算入公債費等(B)</t>
    <phoneticPr fontId="5"/>
  </si>
  <si>
    <t>算入公債費等</t>
    <phoneticPr fontId="5"/>
  </si>
  <si>
    <t>(A)－(B)</t>
    <phoneticPr fontId="5"/>
  </si>
  <si>
    <t>実質公債費比率の分子</t>
    <phoneticPr fontId="5"/>
  </si>
  <si>
    <t>（百万円）</t>
    <phoneticPr fontId="5"/>
  </si>
  <si>
    <t>H27末</t>
    <phoneticPr fontId="5"/>
  </si>
  <si>
    <t>H28末</t>
    <phoneticPr fontId="5"/>
  </si>
  <si>
    <t>H29末</t>
    <phoneticPr fontId="5"/>
  </si>
  <si>
    <t>H30末</t>
    <phoneticPr fontId="5"/>
  </si>
  <si>
    <t>R01末</t>
    <phoneticPr fontId="5"/>
  </si>
  <si>
    <t>-</t>
    <phoneticPr fontId="2"/>
  </si>
  <si>
    <t>-</t>
    <phoneticPr fontId="2"/>
  </si>
  <si>
    <t>将来負担額(A)</t>
    <phoneticPr fontId="5"/>
  </si>
  <si>
    <t>うち、健全化法施行規則附則第三条に係る負担見込額</t>
    <phoneticPr fontId="5"/>
  </si>
  <si>
    <t>充当可能財源等(B)</t>
    <phoneticPr fontId="5"/>
  </si>
  <si>
    <t>(A)－(B)</t>
    <phoneticPr fontId="5"/>
  </si>
  <si>
    <t>合併振興基金</t>
    <rPh sb="0" eb="2">
      <t>ガッペイ</t>
    </rPh>
    <rPh sb="2" eb="4">
      <t>シンコウ</t>
    </rPh>
    <rPh sb="4" eb="6">
      <t>キキン</t>
    </rPh>
    <phoneticPr fontId="5"/>
  </si>
  <si>
    <t>地域活力創出基金</t>
    <rPh sb="0" eb="2">
      <t>チイキ</t>
    </rPh>
    <rPh sb="2" eb="4">
      <t>カツリョク</t>
    </rPh>
    <rPh sb="4" eb="6">
      <t>ソウシュツ</t>
    </rPh>
    <rPh sb="6" eb="8">
      <t>キキン</t>
    </rPh>
    <phoneticPr fontId="5"/>
  </si>
  <si>
    <t>地域福祉基金</t>
    <rPh sb="0" eb="2">
      <t>チイキ</t>
    </rPh>
    <rPh sb="2" eb="4">
      <t>フクシ</t>
    </rPh>
    <rPh sb="4" eb="6">
      <t>キキン</t>
    </rPh>
    <phoneticPr fontId="5"/>
  </si>
  <si>
    <t>ふるさと杵築応援基金</t>
    <rPh sb="4" eb="6">
      <t>キツキ</t>
    </rPh>
    <rPh sb="6" eb="8">
      <t>オウエン</t>
    </rPh>
    <rPh sb="8" eb="10">
      <t>キキン</t>
    </rPh>
    <phoneticPr fontId="5"/>
  </si>
  <si>
    <t>市有施設整備基金</t>
    <rPh sb="0" eb="2">
      <t>シユウ</t>
    </rPh>
    <rPh sb="2" eb="4">
      <t>シセツ</t>
    </rPh>
    <rPh sb="4" eb="6">
      <t>セイビ</t>
    </rPh>
    <rPh sb="6" eb="8">
      <t>キキン</t>
    </rPh>
    <phoneticPr fontId="5"/>
  </si>
  <si>
    <t>-</t>
    <phoneticPr fontId="2"/>
  </si>
  <si>
    <t>-</t>
    <phoneticPr fontId="2"/>
  </si>
  <si>
    <t>-</t>
    <phoneticPr fontId="2"/>
  </si>
  <si>
    <t>-</t>
    <phoneticPr fontId="2"/>
  </si>
  <si>
    <t>県所管第三セクター</t>
    <rPh sb="0" eb="1">
      <t>ケン</t>
    </rPh>
    <rPh sb="1" eb="3">
      <t>ショカン</t>
    </rPh>
    <rPh sb="3" eb="5">
      <t>ダイサン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</si>
  <si>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</si>
  <si>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</si>
  <si>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</si>
  <si>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</si>
  <si>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</si>
  <si>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</si>
  <si>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2年度の将来負担比率は実質公債費比率の算定に用いる準元利償還金が減少したことに伴い、将来負担額も減少し、令和元年度に比べて34.2ポイント改善した。しかしながら、有形固定資産減価償却率は依然として高い水準を推移しており、後年度に進むにつれ、公共施設の老朽化が進み、対策が必要な施設が増えることが考えられる。今後は適正な維持管理に努めるとともに、地方債の発行についても後年度負担が過重にならないよう留意する必要がある。</t>
    <rPh sb="1" eb="3">
      <t>レイワ</t>
    </rPh>
    <rPh sb="4" eb="6">
      <t>ネンド</t>
    </rPh>
    <rPh sb="7" eb="9">
      <t>ショウライ</t>
    </rPh>
    <rPh sb="9" eb="11">
      <t>フタン</t>
    </rPh>
    <rPh sb="11" eb="13">
      <t>ヒリツ</t>
    </rPh>
    <rPh sb="35" eb="37">
      <t>ゲンショウ</t>
    </rPh>
    <rPh sb="42" eb="43">
      <t>トモナ</t>
    </rPh>
    <rPh sb="51" eb="53">
      <t>ゲンショウ</t>
    </rPh>
    <rPh sb="55" eb="57">
      <t>レイワ</t>
    </rPh>
    <rPh sb="57" eb="59">
      <t>ガンネン</t>
    </rPh>
    <rPh sb="59" eb="60">
      <t>ド</t>
    </rPh>
    <rPh sb="61" eb="62">
      <t>クラ</t>
    </rPh>
    <rPh sb="72" eb="74">
      <t>カイゼン</t>
    </rPh>
    <rPh sb="84" eb="86">
      <t>ユウケイ</t>
    </rPh>
    <rPh sb="86" eb="88">
      <t>コテイ</t>
    </rPh>
    <rPh sb="88" eb="90">
      <t>シサン</t>
    </rPh>
    <rPh sb="90" eb="92">
      <t>ゲンカ</t>
    </rPh>
    <rPh sb="92" eb="94">
      <t>ショウキャク</t>
    </rPh>
    <rPh sb="94" eb="95">
      <t>リツ</t>
    </rPh>
    <rPh sb="96" eb="98">
      <t>イゼン</t>
    </rPh>
    <rPh sb="101" eb="102">
      <t>タカ</t>
    </rPh>
    <rPh sb="103" eb="105">
      <t>スイジュン</t>
    </rPh>
    <rPh sb="106" eb="108">
      <t>スイイ</t>
    </rPh>
    <rPh sb="113" eb="116">
      <t>コウネンド</t>
    </rPh>
    <rPh sb="117" eb="118">
      <t>スス</t>
    </rPh>
    <rPh sb="128" eb="131">
      <t>ロウキュウカ</t>
    </rPh>
    <rPh sb="132" eb="133">
      <t>スス</t>
    </rPh>
    <rPh sb="135" eb="137">
      <t>タイサク</t>
    </rPh>
    <rPh sb="138" eb="140">
      <t>ヒツヨウ</t>
    </rPh>
    <rPh sb="141" eb="143">
      <t>シセツ</t>
    </rPh>
    <rPh sb="144" eb="145">
      <t>フ</t>
    </rPh>
    <rPh sb="150" eb="151">
      <t>カンガ</t>
    </rPh>
    <rPh sb="156" eb="158">
      <t>コンゴ</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</si>
  <si>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</si>
  <si>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</si>
  <si>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</si>
  <si>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</si>
  <si>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</si>
  <si>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</si>
  <si>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</si>
  <si>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令和2年度の実質公債費比率は前年度から0.4ポイント減の10.4%、将来負担比率は前年度から34.2ポイント減の28.4%となった。
　杵築市の数値が改善した主な要因としては実質公債費比率・将来負担比率を算出する際に用いる準元利償還金が減少したことがあげられる。しかしながら、類似団体に比べて数値は高い傾向にある。今後は基金残高の増加、積極的な企業誘致、市税徴収の強化による財源確保や繰上償還実施による地方債残高の圧縮の検討、歳出の削減可能経費の見直しを進めていく。</t>
    <rPh sb="27" eb="28">
      <t>ゲン</t>
    </rPh>
    <rPh sb="55" eb="56">
      <t>ゲン</t>
    </rPh>
    <rPh sb="69" eb="72">
      <t>キツキシ</t>
    </rPh>
    <rPh sb="73" eb="75">
      <t>スウチ</t>
    </rPh>
    <rPh sb="76" eb="78">
      <t>カイゼン</t>
    </rPh>
    <rPh sb="80" eb="81">
      <t>オモ</t>
    </rPh>
    <rPh sb="82" eb="84">
      <t>ヨウイン</t>
    </rPh>
    <rPh sb="103" eb="105">
      <t>サンシュツ</t>
    </rPh>
    <rPh sb="107" eb="108">
      <t>サイ</t>
    </rPh>
    <rPh sb="109" eb="110">
      <t>モチ</t>
    </rPh>
    <rPh sb="112" eb="113">
      <t>ジュン</t>
    </rPh>
    <rPh sb="113" eb="115">
      <t>ガンリ</t>
    </rPh>
    <rPh sb="115" eb="118">
      <t>ショウカンキン</t>
    </rPh>
    <rPh sb="119" eb="121">
      <t>ゲンショウ</t>
    </rPh>
    <rPh sb="139" eb="141">
      <t>ルイジ</t>
    </rPh>
    <rPh sb="141" eb="143">
      <t>ダンタイ</t>
    </rPh>
    <rPh sb="144" eb="145">
      <t>クラ</t>
    </rPh>
    <rPh sb="147" eb="149">
      <t>スウチ</t>
    </rPh>
    <rPh sb="150" eb="151">
      <t>タカ</t>
    </rPh>
    <rPh sb="152" eb="154">
      <t>ケイコウ</t>
    </rPh>
    <rPh sb="158" eb="160">
      <t>コンゴ</t>
    </rPh>
    <rPh sb="161" eb="163">
      <t>キキン</t>
    </rPh>
    <rPh sb="163" eb="165">
      <t>ザンダカ</t>
    </rPh>
    <rPh sb="166" eb="168">
      <t>ゾウカ</t>
    </rPh>
    <rPh sb="169" eb="172">
      <t>セッキョクテキ</t>
    </rPh>
    <rPh sb="173" eb="175">
      <t>キギョウ</t>
    </rPh>
    <rPh sb="175" eb="177">
      <t>ユウチ</t>
    </rPh>
    <rPh sb="214" eb="216">
      <t>サイシュツ</t>
    </rPh>
    <rPh sb="217" eb="219">
      <t>サクゲン</t>
    </rPh>
    <rPh sb="219" eb="221">
      <t>カノウ</t>
    </rPh>
    <rPh sb="221" eb="223">
      <t>ケイヒ</t>
    </rPh>
    <rPh sb="224" eb="226">
      <t>ミナオ</t>
    </rPh>
    <rPh sb="228" eb="229">
      <t>スス</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</si>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</sst>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78864</c:v>
                </c:pt>
                <c:pt idx="1">
                  <c:v>85042</c:v>
                </c:pt>
                <c:pt idx="2">
                  <c:v>83774</c:v>
                </c:pt>
                <c:pt idx="3">
                  <c:v>132981</c:v>
                </c:pt>
                <c:pt idx="4">
                  <c:v>128523</c:v>
                </c:pt>
              </c:numCache>
            </c:numRef>
          </c:val>
          <c:smooth val="0"/>
          <c:extLst xmlns:c16r2="http://schemas.microsoft.com/office/drawing/2015/06/chart">
            <c:ext xmlns:c16="http://schemas.microsoft.com/office/drawing/2014/chart" uri="{C3380CC4-5D6E-409C-BE32-E72D297353CC}">
              <c16:uniqueId val="{00000000-FC47-4FFD-935E-2C684C7C3CB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70607</c:v>
                </c:pt>
                <c:pt idx="1">
                  <c:v>117244</c:v>
                </c:pt>
                <c:pt idx="2">
                  <c:v>76249</c:v>
                </c:pt>
                <c:pt idx="3">
                  <c:v>192155</c:v>
                </c:pt>
                <c:pt idx="4">
                  <c:v>131240</c:v>
                </c:pt>
              </c:numCache>
            </c:numRef>
          </c:val>
          <c:smooth val="0"/>
          <c:extLst xmlns:c16r2="http://schemas.microsoft.com/office/drawing/2015/06/chart">
            <c:ext xmlns:c16="http://schemas.microsoft.com/office/drawing/2014/chart" uri="{C3380CC4-5D6E-409C-BE32-E72D297353CC}">
              <c16:uniqueId val="{00000001-FC47-4FFD-935E-2C684C7C3CB6}"/>
            </c:ext>
          </c:extLst>
        </c:ser>
        <c:dLbls>
          <c:showLegendKey val="0"/>
          <c:showVal val="0"/>
          <c:showCatName val="0"/>
          <c:showSerName val="0"/>
          <c:showPercent val="0"/>
          <c:showBubbleSize val="0"/>
        </c:dLbls>
        <c:marker val="1"/>
        <c:smooth val="0"/>
        <c:axId val="345301912"/>
        <c:axId val="345305832"/>
      </c:lineChart>
      <c:catAx>
        <c:axId val="345301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5305832"/>
        <c:crosses val="autoZero"/>
        <c:auto val="1"/>
        <c:lblAlgn val="ctr"/>
        <c:lblOffset val="100"/>
        <c:tickLblSkip val="1"/>
        <c:tickMarkSkip val="1"/>
        <c:noMultiLvlLbl val="0"/>
      </c:catAx>
      <c:valAx>
        <c:axId val="34530583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5301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6.44</c:v>
                </c:pt>
                <c:pt idx="1">
                  <c:v>4.7</c:v>
                </c:pt>
                <c:pt idx="2">
                  <c:v>3.9</c:v>
                </c:pt>
                <c:pt idx="3">
                  <c:v>4.67</c:v>
                </c:pt>
                <c:pt idx="4">
                  <c:v>4.22</c:v>
                </c:pt>
              </c:numCache>
            </c:numRef>
          </c:val>
          <c:extLst xmlns:c16r2="http://schemas.microsoft.com/office/drawing/2015/06/chart">
            <c:ext xmlns:c16="http://schemas.microsoft.com/office/drawing/2014/chart" uri="{C3380CC4-5D6E-409C-BE32-E72D297353CC}">
              <c16:uniqueId val="{00000000-7C2D-4A1C-8947-AD6704DB9ED4}"/>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38.99</c:v>
                </c:pt>
                <c:pt idx="1">
                  <c:v>36.200000000000003</c:v>
                </c:pt>
                <c:pt idx="2">
                  <c:v>30.39</c:v>
                </c:pt>
                <c:pt idx="3">
                  <c:v>25.36</c:v>
                </c:pt>
                <c:pt idx="4">
                  <c:v>19.96</c:v>
                </c:pt>
              </c:numCache>
            </c:numRef>
          </c:val>
          <c:extLst xmlns:c16r2="http://schemas.microsoft.com/office/drawing/2015/06/chart">
            <c:ext xmlns:c16="http://schemas.microsoft.com/office/drawing/2014/chart" uri="{C3380CC4-5D6E-409C-BE32-E72D297353CC}">
              <c16:uniqueId val="{00000001-7C2D-4A1C-8947-AD6704DB9ED4}"/>
            </c:ext>
          </c:extLst>
        </c:ser>
        <c:dLbls>
          <c:showLegendKey val="0"/>
          <c:showVal val="0"/>
          <c:showCatName val="0"/>
          <c:showSerName val="0"/>
          <c:showPercent val="0"/>
          <c:showBubbleSize val="0"/>
        </c:dLbls>
        <c:gapWidth val="250"/>
        <c:overlap val="100"/>
        <c:axId val="430263512"/>
        <c:axId val="43026939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-0.59</c:v>
                </c:pt>
                <c:pt idx="1">
                  <c:v>-4.87</c:v>
                </c:pt>
                <c:pt idx="2">
                  <c:v>-7.16</c:v>
                </c:pt>
                <c:pt idx="3">
                  <c:v>-4.43</c:v>
                </c:pt>
                <c:pt idx="4">
                  <c:v>18.84</c:v>
                </c:pt>
              </c:numCache>
            </c:numRef>
          </c:val>
          <c:smooth val="0"/>
          <c:extLst xmlns:c16r2="http://schemas.microsoft.com/office/drawing/2015/06/chart">
            <c:ext xmlns:c16="http://schemas.microsoft.com/office/drawing/2014/chart" uri="{C3380CC4-5D6E-409C-BE32-E72D297353CC}">
              <c16:uniqueId val="{00000002-7C2D-4A1C-8947-AD6704DB9ED4}"/>
            </c:ext>
          </c:extLst>
        </c:ser>
        <c:dLbls>
          <c:showLegendKey val="0"/>
          <c:showVal val="0"/>
          <c:showCatName val="0"/>
          <c:showSerName val="0"/>
          <c:showPercent val="0"/>
          <c:showBubbleSize val="0"/>
        </c:dLbls>
        <c:marker val="1"/>
        <c:smooth val="0"/>
        <c:axId val="430263512"/>
        <c:axId val="430269392"/>
      </c:lineChart>
      <c:catAx>
        <c:axId val="430263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0269392"/>
        <c:crosses val="autoZero"/>
        <c:auto val="1"/>
        <c:lblAlgn val="ctr"/>
        <c:lblOffset val="100"/>
        <c:tickLblSkip val="1"/>
        <c:tickMarkSkip val="1"/>
        <c:noMultiLvlLbl val="0"/>
      </c:catAx>
      <c:valAx>
        <c:axId val="430269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0263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#N/A</c:v>
                </c:pt>
                <c:pt idx="1">
                  <c:v>0</c:v>
                </c:pt>
                <c:pt idx="2">
                  <c:v>#N/A</c:v>
                </c:pt>
                <c:pt idx="3">
                  <c:v>0</c:v>
                </c:pt>
                <c:pt idx="4">
                  <c:v>#N/A</c:v>
                </c:pt>
                <c:pt idx="5">
                  <c:v>0.01</c:v>
                </c:pt>
                <c:pt idx="6">
                  <c:v>#N/A</c:v>
                </c:pt>
                <c:pt idx="7">
                  <c:v>0.92</c:v>
                </c:pt>
                <c:pt idx="8">
                  <c:v>#N/A</c:v>
                </c:pt>
                <c:pt idx="9">
                  <c:v>0</c:v>
                </c:pt>
              </c:numCache>
            </c:numRef>
          </c:val>
          <c:extLst xmlns:c16r2="http://schemas.microsoft.com/office/drawing/2015/06/chart">
            <c:ext xmlns:c16="http://schemas.microsoft.com/office/drawing/2014/chart" uri="{C3380CC4-5D6E-409C-BE32-E72D297353CC}">
              <c16:uniqueId val="{00000000-A4D6-4788-B2E2-BF75A65319B6}"/>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4D6-4788-B2E2-BF75A65319B6}"/>
            </c:ext>
          </c:extLst>
        </c:ser>
        <c:ser>
          <c:idx val="2"/>
          <c:order val="2"/>
          <c:tx>
            <c:strRef>
              <c:f>[1]データシート!$A$29</c:f>
              <c:strCache>
                <c:ptCount val="1"/>
                <c:pt idx="0">
                  <c:v>下水道事業会計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#N/A</c:v>
                </c:pt>
                <c:pt idx="9">
                  <c:v>0.05</c:v>
                </c:pt>
              </c:numCache>
            </c:numRef>
          </c:val>
          <c:extLst xmlns:c16r2="http://schemas.microsoft.com/office/drawing/2015/06/chart">
            <c:ext xmlns:c16="http://schemas.microsoft.com/office/drawing/2014/chart" uri="{C3380CC4-5D6E-409C-BE32-E72D297353CC}">
              <c16:uniqueId val="{00000002-A4D6-4788-B2E2-BF75A65319B6}"/>
            </c:ext>
          </c:extLst>
        </c:ser>
        <c:ser>
          <c:idx val="3"/>
          <c:order val="3"/>
          <c:tx>
            <c:strRef>
              <c:f>[1]データシート!$A$30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#N/A</c:v>
                </c:pt>
                <c:pt idx="1">
                  <c:v>0.16</c:v>
                </c:pt>
                <c:pt idx="2">
                  <c:v>#N/A</c:v>
                </c:pt>
                <c:pt idx="3">
                  <c:v>0.16</c:v>
                </c:pt>
                <c:pt idx="4">
                  <c:v>#N/A</c:v>
                </c:pt>
                <c:pt idx="5">
                  <c:v>0.15</c:v>
                </c:pt>
                <c:pt idx="6">
                  <c:v>#N/A</c:v>
                </c:pt>
                <c:pt idx="7">
                  <c:v>0.14000000000000001</c:v>
                </c:pt>
                <c:pt idx="8">
                  <c:v>#N/A</c:v>
                </c:pt>
                <c:pt idx="9">
                  <c:v>0.13</c:v>
                </c:pt>
              </c:numCache>
            </c:numRef>
          </c:val>
          <c:extLst xmlns:c16r2="http://schemas.microsoft.com/office/drawing/2015/06/chart">
            <c:ext xmlns:c16="http://schemas.microsoft.com/office/drawing/2014/chart" uri="{C3380CC4-5D6E-409C-BE32-E72D297353CC}">
              <c16:uniqueId val="{00000003-A4D6-4788-B2E2-BF75A65319B6}"/>
            </c:ext>
          </c:extLst>
        </c:ser>
        <c:ser>
          <c:idx val="4"/>
          <c:order val="4"/>
          <c:tx>
            <c:strRef>
              <c:f>[1]データシート!$A$31</c:f>
              <c:strCache>
                <c:ptCount val="1"/>
                <c:pt idx="0">
                  <c:v>ケーブルテレビ事業特別会計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0</c:v>
                </c:pt>
                <c:pt idx="1">
                  <c:v>0</c:v>
                </c:pt>
                <c:pt idx="2">
                  <c:v>0</c:v>
                </c:pt>
                <c:pt idx="3">
                  <c:v>0</c:v>
                </c:pt>
                <c:pt idx="4">
                  <c:v>#N/A</c:v>
                </c:pt>
                <c:pt idx="5">
                  <c:v>0.24</c:v>
                </c:pt>
                <c:pt idx="6">
                  <c:v>#N/A</c:v>
                </c:pt>
                <c:pt idx="7">
                  <c:v>0.2</c:v>
                </c:pt>
                <c:pt idx="8">
                  <c:v>#N/A</c:v>
                </c:pt>
                <c:pt idx="9">
                  <c:v>0.35</c:v>
                </c:pt>
              </c:numCache>
            </c:numRef>
          </c:val>
          <c:extLst xmlns:c16r2="http://schemas.microsoft.com/office/drawing/2015/06/chart">
            <c:ext xmlns:c16="http://schemas.microsoft.com/office/drawing/2014/chart" uri="{C3380CC4-5D6E-409C-BE32-E72D297353CC}">
              <c16:uniqueId val="{00000004-A4D6-4788-B2E2-BF75A65319B6}"/>
            </c:ext>
          </c:extLst>
        </c:ser>
        <c:ser>
          <c:idx val="5"/>
          <c:order val="5"/>
          <c:tx>
            <c:strRef>
              <c:f>[1]データシート!$A$32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#N/A</c:v>
                </c:pt>
                <c:pt idx="1">
                  <c:v>0.27</c:v>
                </c:pt>
                <c:pt idx="2">
                  <c:v>#N/A</c:v>
                </c:pt>
                <c:pt idx="3">
                  <c:v>0.68</c:v>
                </c:pt>
                <c:pt idx="4">
                  <c:v>#N/A</c:v>
                </c:pt>
                <c:pt idx="5">
                  <c:v>0.8</c:v>
                </c:pt>
                <c:pt idx="6">
                  <c:v>#N/A</c:v>
                </c:pt>
                <c:pt idx="7">
                  <c:v>0.6</c:v>
                </c:pt>
                <c:pt idx="8">
                  <c:v>#N/A</c:v>
                </c:pt>
                <c:pt idx="9">
                  <c:v>0.73</c:v>
                </c:pt>
              </c:numCache>
            </c:numRef>
          </c:val>
          <c:extLst xmlns:c16r2="http://schemas.microsoft.com/office/drawing/2015/06/chart">
            <c:ext xmlns:c16="http://schemas.microsoft.com/office/drawing/2014/chart" uri="{C3380CC4-5D6E-409C-BE32-E72D297353CC}">
              <c16:uniqueId val="{00000005-A4D6-4788-B2E2-BF75A65319B6}"/>
            </c:ext>
          </c:extLst>
        </c:ser>
        <c:ser>
          <c:idx val="6"/>
          <c:order val="6"/>
          <c:tx>
            <c:strRef>
              <c:f>[1]データシート!$A$33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0.88</c:v>
                </c:pt>
                <c:pt idx="2">
                  <c:v>#N/A</c:v>
                </c:pt>
                <c:pt idx="3">
                  <c:v>1.07</c:v>
                </c:pt>
                <c:pt idx="4">
                  <c:v>#N/A</c:v>
                </c:pt>
                <c:pt idx="5">
                  <c:v>0.85</c:v>
                </c:pt>
                <c:pt idx="6">
                  <c:v>#N/A</c:v>
                </c:pt>
                <c:pt idx="7">
                  <c:v>0.84</c:v>
                </c:pt>
                <c:pt idx="8">
                  <c:v>#N/A</c:v>
                </c:pt>
                <c:pt idx="9">
                  <c:v>0.88</c:v>
                </c:pt>
              </c:numCache>
            </c:numRef>
          </c:val>
          <c:extLst xmlns:c16r2="http://schemas.microsoft.com/office/drawing/2015/06/chart">
            <c:ext xmlns:c16="http://schemas.microsoft.com/office/drawing/2014/chart" uri="{C3380CC4-5D6E-409C-BE32-E72D297353CC}">
              <c16:uniqueId val="{00000006-A4D6-4788-B2E2-BF75A65319B6}"/>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6.43</c:v>
                </c:pt>
                <c:pt idx="2">
                  <c:v>#N/A</c:v>
                </c:pt>
                <c:pt idx="3">
                  <c:v>4.7</c:v>
                </c:pt>
                <c:pt idx="4">
                  <c:v>#N/A</c:v>
                </c:pt>
                <c:pt idx="5">
                  <c:v>3.65</c:v>
                </c:pt>
                <c:pt idx="6">
                  <c:v>#N/A</c:v>
                </c:pt>
                <c:pt idx="7">
                  <c:v>4.46</c:v>
                </c:pt>
                <c:pt idx="8">
                  <c:v>#N/A</c:v>
                </c:pt>
                <c:pt idx="9">
                  <c:v>3.86</c:v>
                </c:pt>
              </c:numCache>
            </c:numRef>
          </c:val>
          <c:extLst xmlns:c16r2="http://schemas.microsoft.com/office/drawing/2015/06/chart">
            <c:ext xmlns:c16="http://schemas.microsoft.com/office/drawing/2014/chart" uri="{C3380CC4-5D6E-409C-BE32-E72D297353CC}">
              <c16:uniqueId val="{00000007-A4D6-4788-B2E2-BF75A65319B6}"/>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4.2</c:v>
                </c:pt>
                <c:pt idx="2">
                  <c:v>#N/A</c:v>
                </c:pt>
                <c:pt idx="3">
                  <c:v>4.6399999999999997</c:v>
                </c:pt>
                <c:pt idx="4">
                  <c:v>#N/A</c:v>
                </c:pt>
                <c:pt idx="5">
                  <c:v>4.25</c:v>
                </c:pt>
                <c:pt idx="6">
                  <c:v>#N/A</c:v>
                </c:pt>
                <c:pt idx="7">
                  <c:v>4.29</c:v>
                </c:pt>
                <c:pt idx="8">
                  <c:v>#N/A</c:v>
                </c:pt>
                <c:pt idx="9">
                  <c:v>5.0199999999999996</c:v>
                </c:pt>
              </c:numCache>
            </c:numRef>
          </c:val>
          <c:extLst xmlns:c16r2="http://schemas.microsoft.com/office/drawing/2015/06/chart">
            <c:ext xmlns:c16="http://schemas.microsoft.com/office/drawing/2014/chart" uri="{C3380CC4-5D6E-409C-BE32-E72D297353CC}">
              <c16:uniqueId val="{00000008-A4D6-4788-B2E2-BF75A65319B6}"/>
            </c:ext>
          </c:extLst>
        </c:ser>
        <c:ser>
          <c:idx val="9"/>
          <c:order val="9"/>
          <c:tx>
            <c:strRef>
              <c:f>[1]データシート!$A$36</c:f>
              <c:strCache>
                <c:ptCount val="1"/>
                <c:pt idx="0">
                  <c:v>山香病院事業会計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10.88</c:v>
                </c:pt>
                <c:pt idx="2">
                  <c:v>#N/A</c:v>
                </c:pt>
                <c:pt idx="3">
                  <c:v>10.07</c:v>
                </c:pt>
                <c:pt idx="4">
                  <c:v>#N/A</c:v>
                </c:pt>
                <c:pt idx="5">
                  <c:v>10.49</c:v>
                </c:pt>
                <c:pt idx="6">
                  <c:v>#N/A</c:v>
                </c:pt>
                <c:pt idx="7">
                  <c:v>11.23</c:v>
                </c:pt>
                <c:pt idx="8">
                  <c:v>#N/A</c:v>
                </c:pt>
                <c:pt idx="9">
                  <c:v>13.25</c:v>
                </c:pt>
              </c:numCache>
            </c:numRef>
          </c:val>
          <c:extLst xmlns:c16r2="http://schemas.microsoft.com/office/drawing/2015/06/chart">
            <c:ext xmlns:c16="http://schemas.microsoft.com/office/drawing/2014/chart" uri="{C3380CC4-5D6E-409C-BE32-E72D297353CC}">
              <c16:uniqueId val="{00000009-A4D6-4788-B2E2-BF75A65319B6}"/>
            </c:ext>
          </c:extLst>
        </c:ser>
        <c:dLbls>
          <c:showLegendKey val="0"/>
          <c:showVal val="0"/>
          <c:showCatName val="0"/>
          <c:showSerName val="0"/>
          <c:showPercent val="0"/>
          <c:showBubbleSize val="0"/>
        </c:dLbls>
        <c:gapWidth val="150"/>
        <c:overlap val="100"/>
        <c:axId val="430265864"/>
        <c:axId val="430269000"/>
      </c:barChart>
      <c:catAx>
        <c:axId val="430265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0269000"/>
        <c:crosses val="autoZero"/>
        <c:auto val="1"/>
        <c:lblAlgn val="ctr"/>
        <c:lblOffset val="100"/>
        <c:tickLblSkip val="1"/>
        <c:tickMarkSkip val="1"/>
        <c:noMultiLvlLbl val="0"/>
      </c:catAx>
      <c:valAx>
        <c:axId val="430269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0265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2145</c:v>
                </c:pt>
                <c:pt idx="5">
                  <c:v>2133</c:v>
                </c:pt>
                <c:pt idx="8">
                  <c:v>2174</c:v>
                </c:pt>
                <c:pt idx="11">
                  <c:v>2142</c:v>
                </c:pt>
                <c:pt idx="14">
                  <c:v>2095</c:v>
                </c:pt>
              </c:numCache>
            </c:numRef>
          </c:val>
          <c:extLst xmlns:c16r2="http://schemas.microsoft.com/office/drawing/2015/06/chart">
            <c:ext xmlns:c16="http://schemas.microsoft.com/office/drawing/2014/chart" uri="{C3380CC4-5D6E-409C-BE32-E72D297353CC}">
              <c16:uniqueId val="{00000000-BC21-4E36-8498-F6550640375C}"/>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C21-4E36-8498-F6550640375C}"/>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BC21-4E36-8498-F6550640375C}"/>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82</c:v>
                </c:pt>
                <c:pt idx="3">
                  <c:v>106</c:v>
                </c:pt>
                <c:pt idx="6">
                  <c:v>104</c:v>
                </c:pt>
                <c:pt idx="9">
                  <c:v>105</c:v>
                </c:pt>
                <c:pt idx="12">
                  <c:v>130</c:v>
                </c:pt>
              </c:numCache>
            </c:numRef>
          </c:val>
          <c:extLst xmlns:c16r2="http://schemas.microsoft.com/office/drawing/2015/06/chart">
            <c:ext xmlns:c16="http://schemas.microsoft.com/office/drawing/2014/chart" uri="{C3380CC4-5D6E-409C-BE32-E72D297353CC}">
              <c16:uniqueId val="{00000003-BC21-4E36-8498-F6550640375C}"/>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486</c:v>
                </c:pt>
                <c:pt idx="3">
                  <c:v>509</c:v>
                </c:pt>
                <c:pt idx="6">
                  <c:v>553</c:v>
                </c:pt>
                <c:pt idx="9">
                  <c:v>558</c:v>
                </c:pt>
                <c:pt idx="12">
                  <c:v>400</c:v>
                </c:pt>
              </c:numCache>
            </c:numRef>
          </c:val>
          <c:extLst xmlns:c16r2="http://schemas.microsoft.com/office/drawing/2015/06/chart">
            <c:ext xmlns:c16="http://schemas.microsoft.com/office/drawing/2014/chart" uri="{C3380CC4-5D6E-409C-BE32-E72D297353CC}">
              <c16:uniqueId val="{00000004-BC21-4E36-8498-F6550640375C}"/>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C21-4E36-8498-F6550640375C}"/>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C21-4E36-8498-F6550640375C}"/>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2452</c:v>
                </c:pt>
                <c:pt idx="3">
                  <c:v>2394</c:v>
                </c:pt>
                <c:pt idx="6">
                  <c:v>2462</c:v>
                </c:pt>
                <c:pt idx="9">
                  <c:v>2375</c:v>
                </c:pt>
                <c:pt idx="12">
                  <c:v>2343</c:v>
                </c:pt>
              </c:numCache>
            </c:numRef>
          </c:val>
          <c:extLst xmlns:c16r2="http://schemas.microsoft.com/office/drawing/2015/06/chart">
            <c:ext xmlns:c16="http://schemas.microsoft.com/office/drawing/2014/chart" uri="{C3380CC4-5D6E-409C-BE32-E72D297353CC}">
              <c16:uniqueId val="{00000007-BC21-4E36-8498-F6550640375C}"/>
            </c:ext>
          </c:extLst>
        </c:ser>
        <c:dLbls>
          <c:showLegendKey val="0"/>
          <c:showVal val="0"/>
          <c:showCatName val="0"/>
          <c:showSerName val="0"/>
          <c:showPercent val="0"/>
          <c:showBubbleSize val="0"/>
        </c:dLbls>
        <c:gapWidth val="100"/>
        <c:overlap val="100"/>
        <c:axId val="430262728"/>
        <c:axId val="43026704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875</c:v>
                </c:pt>
                <c:pt idx="2">
                  <c:v>#N/A</c:v>
                </c:pt>
                <c:pt idx="3">
                  <c:v>#N/A</c:v>
                </c:pt>
                <c:pt idx="4">
                  <c:v>876</c:v>
                </c:pt>
                <c:pt idx="5">
                  <c:v>#N/A</c:v>
                </c:pt>
                <c:pt idx="6">
                  <c:v>#N/A</c:v>
                </c:pt>
                <c:pt idx="7">
                  <c:v>945</c:v>
                </c:pt>
                <c:pt idx="8">
                  <c:v>#N/A</c:v>
                </c:pt>
                <c:pt idx="9">
                  <c:v>#N/A</c:v>
                </c:pt>
                <c:pt idx="10">
                  <c:v>896</c:v>
                </c:pt>
                <c:pt idx="11">
                  <c:v>#N/A</c:v>
                </c:pt>
                <c:pt idx="12">
                  <c:v>#N/A</c:v>
                </c:pt>
                <c:pt idx="13">
                  <c:v>778</c:v>
                </c:pt>
                <c:pt idx="14">
                  <c:v>#N/A</c:v>
                </c:pt>
              </c:numCache>
            </c:numRef>
          </c:val>
          <c:smooth val="0"/>
          <c:extLst xmlns:c16r2="http://schemas.microsoft.com/office/drawing/2015/06/chart">
            <c:ext xmlns:c16="http://schemas.microsoft.com/office/drawing/2014/chart" uri="{C3380CC4-5D6E-409C-BE32-E72D297353CC}">
              <c16:uniqueId val="{00000008-BC21-4E36-8498-F6550640375C}"/>
            </c:ext>
          </c:extLst>
        </c:ser>
        <c:dLbls>
          <c:showLegendKey val="0"/>
          <c:showVal val="0"/>
          <c:showCatName val="0"/>
          <c:showSerName val="0"/>
          <c:showPercent val="0"/>
          <c:showBubbleSize val="0"/>
        </c:dLbls>
        <c:marker val="1"/>
        <c:smooth val="0"/>
        <c:axId val="430262728"/>
        <c:axId val="430267040"/>
      </c:lineChart>
      <c:catAx>
        <c:axId val="430262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0267040"/>
        <c:crosses val="autoZero"/>
        <c:auto val="1"/>
        <c:lblAlgn val="ctr"/>
        <c:lblOffset val="100"/>
        <c:tickLblSkip val="1"/>
        <c:tickMarkSkip val="1"/>
        <c:noMultiLvlLbl val="0"/>
      </c:catAx>
      <c:valAx>
        <c:axId val="430267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0262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22367</c:v>
                </c:pt>
                <c:pt idx="5">
                  <c:v>22819</c:v>
                </c:pt>
                <c:pt idx="8">
                  <c:v>22406</c:v>
                </c:pt>
                <c:pt idx="11">
                  <c:v>23271</c:v>
                </c:pt>
                <c:pt idx="14">
                  <c:v>23890</c:v>
                </c:pt>
              </c:numCache>
            </c:numRef>
          </c:val>
          <c:extLst xmlns:c16r2="http://schemas.microsoft.com/office/drawing/2015/06/chart">
            <c:ext xmlns:c16="http://schemas.microsoft.com/office/drawing/2014/chart" uri="{C3380CC4-5D6E-409C-BE32-E72D297353CC}">
              <c16:uniqueId val="{00000000-C197-4188-99F1-A7239CFA68DA}"/>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63</c:v>
                </c:pt>
                <c:pt idx="5">
                  <c:v>46</c:v>
                </c:pt>
                <c:pt idx="8">
                  <c:v>27</c:v>
                </c:pt>
                <c:pt idx="11">
                  <c:v>10</c:v>
                </c:pt>
                <c:pt idx="14">
                  <c:v>3</c:v>
                </c:pt>
              </c:numCache>
            </c:numRef>
          </c:val>
          <c:extLst xmlns:c16r2="http://schemas.microsoft.com/office/drawing/2015/06/chart">
            <c:ext xmlns:c16="http://schemas.microsoft.com/office/drawing/2014/chart" uri="{C3380CC4-5D6E-409C-BE32-E72D297353CC}">
              <c16:uniqueId val="{00000001-C197-4188-99F1-A7239CFA68DA}"/>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8304</c:v>
                </c:pt>
                <c:pt idx="5">
                  <c:v>8114</c:v>
                </c:pt>
                <c:pt idx="8">
                  <c:v>7359</c:v>
                </c:pt>
                <c:pt idx="11">
                  <c:v>6662</c:v>
                </c:pt>
                <c:pt idx="14">
                  <c:v>4798</c:v>
                </c:pt>
              </c:numCache>
            </c:numRef>
          </c:val>
          <c:extLst xmlns:c16r2="http://schemas.microsoft.com/office/drawing/2015/06/chart">
            <c:ext xmlns:c16="http://schemas.microsoft.com/office/drawing/2014/chart" uri="{C3380CC4-5D6E-409C-BE32-E72D297353CC}">
              <c16:uniqueId val="{00000002-C197-4188-99F1-A7239CFA68DA}"/>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197-4188-99F1-A7239CFA68DA}"/>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197-4188-99F1-A7239CFA68DA}"/>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197-4188-99F1-A7239CFA68DA}"/>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2920</c:v>
                </c:pt>
                <c:pt idx="3">
                  <c:v>2795</c:v>
                </c:pt>
                <c:pt idx="6">
                  <c:v>2774</c:v>
                </c:pt>
                <c:pt idx="9">
                  <c:v>2753</c:v>
                </c:pt>
                <c:pt idx="12">
                  <c:v>2822</c:v>
                </c:pt>
              </c:numCache>
            </c:numRef>
          </c:val>
          <c:extLst xmlns:c16r2="http://schemas.microsoft.com/office/drawing/2015/06/chart">
            <c:ext xmlns:c16="http://schemas.microsoft.com/office/drawing/2014/chart" uri="{C3380CC4-5D6E-409C-BE32-E72D297353CC}">
              <c16:uniqueId val="{00000006-C197-4188-99F1-A7239CFA68DA}"/>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993</c:v>
                </c:pt>
                <c:pt idx="3">
                  <c:v>1045</c:v>
                </c:pt>
                <c:pt idx="6">
                  <c:v>980</c:v>
                </c:pt>
                <c:pt idx="9">
                  <c:v>1050</c:v>
                </c:pt>
                <c:pt idx="12">
                  <c:v>1036</c:v>
                </c:pt>
              </c:numCache>
            </c:numRef>
          </c:val>
          <c:extLst xmlns:c16r2="http://schemas.microsoft.com/office/drawing/2015/06/chart">
            <c:ext xmlns:c16="http://schemas.microsoft.com/office/drawing/2014/chart" uri="{C3380CC4-5D6E-409C-BE32-E72D297353CC}">
              <c16:uniqueId val="{00000007-C197-4188-99F1-A7239CFA68DA}"/>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6993</c:v>
                </c:pt>
                <c:pt idx="3">
                  <c:v>6859</c:v>
                </c:pt>
                <c:pt idx="6">
                  <c:v>6554</c:v>
                </c:pt>
                <c:pt idx="9">
                  <c:v>6600</c:v>
                </c:pt>
                <c:pt idx="12">
                  <c:v>4529</c:v>
                </c:pt>
              </c:numCache>
            </c:numRef>
          </c:val>
          <c:extLst xmlns:c16r2="http://schemas.microsoft.com/office/drawing/2015/06/chart">
            <c:ext xmlns:c16="http://schemas.microsoft.com/office/drawing/2014/chart" uri="{C3380CC4-5D6E-409C-BE32-E72D297353CC}">
              <c16:uniqueId val="{00000008-C197-4188-99F1-A7239CFA68DA}"/>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197-4188-99F1-A7239CFA68DA}"/>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23172</c:v>
                </c:pt>
                <c:pt idx="3">
                  <c:v>23900</c:v>
                </c:pt>
                <c:pt idx="6">
                  <c:v>23359</c:v>
                </c:pt>
                <c:pt idx="9">
                  <c:v>24726</c:v>
                </c:pt>
                <c:pt idx="12">
                  <c:v>22714</c:v>
                </c:pt>
              </c:numCache>
            </c:numRef>
          </c:val>
          <c:extLst xmlns:c16r2="http://schemas.microsoft.com/office/drawing/2015/06/chart">
            <c:ext xmlns:c16="http://schemas.microsoft.com/office/drawing/2014/chart" uri="{C3380CC4-5D6E-409C-BE32-E72D297353CC}">
              <c16:uniqueId val="{0000000A-C197-4188-99F1-A7239CFA68DA}"/>
            </c:ext>
          </c:extLst>
        </c:ser>
        <c:dLbls>
          <c:showLegendKey val="0"/>
          <c:showVal val="0"/>
          <c:showCatName val="0"/>
          <c:showSerName val="0"/>
          <c:showPercent val="0"/>
          <c:showBubbleSize val="0"/>
        </c:dLbls>
        <c:gapWidth val="100"/>
        <c:overlap val="100"/>
        <c:axId val="430268216"/>
        <c:axId val="430263120"/>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3344</c:v>
                </c:pt>
                <c:pt idx="2">
                  <c:v>#N/A</c:v>
                </c:pt>
                <c:pt idx="3">
                  <c:v>#N/A</c:v>
                </c:pt>
                <c:pt idx="4">
                  <c:v>3620</c:v>
                </c:pt>
                <c:pt idx="5">
                  <c:v>#N/A</c:v>
                </c:pt>
                <c:pt idx="6">
                  <c:v>#N/A</c:v>
                </c:pt>
                <c:pt idx="7">
                  <c:v>3876</c:v>
                </c:pt>
                <c:pt idx="8">
                  <c:v>#N/A</c:v>
                </c:pt>
                <c:pt idx="9">
                  <c:v>#N/A</c:v>
                </c:pt>
                <c:pt idx="10">
                  <c:v>5185</c:v>
                </c:pt>
                <c:pt idx="11">
                  <c:v>#N/A</c:v>
                </c:pt>
                <c:pt idx="12">
                  <c:v>#N/A</c:v>
                </c:pt>
                <c:pt idx="13">
                  <c:v>2410</c:v>
                </c:pt>
                <c:pt idx="14">
                  <c:v>#N/A</c:v>
                </c:pt>
              </c:numCache>
            </c:numRef>
          </c:val>
          <c:smooth val="0"/>
          <c:extLst xmlns:c16r2="http://schemas.microsoft.com/office/drawing/2015/06/chart">
            <c:ext xmlns:c16="http://schemas.microsoft.com/office/drawing/2014/chart" uri="{C3380CC4-5D6E-409C-BE32-E72D297353CC}">
              <c16:uniqueId val="{0000000B-C197-4188-99F1-A7239CFA68DA}"/>
            </c:ext>
          </c:extLst>
        </c:ser>
        <c:dLbls>
          <c:showLegendKey val="0"/>
          <c:showVal val="0"/>
          <c:showCatName val="0"/>
          <c:showSerName val="0"/>
          <c:showPercent val="0"/>
          <c:showBubbleSize val="0"/>
        </c:dLbls>
        <c:marker val="1"/>
        <c:smooth val="0"/>
        <c:axId val="430268216"/>
        <c:axId val="430263120"/>
      </c:lineChart>
      <c:catAx>
        <c:axId val="430268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0263120"/>
        <c:crosses val="autoZero"/>
        <c:auto val="1"/>
        <c:lblAlgn val="ctr"/>
        <c:lblOffset val="100"/>
        <c:tickLblSkip val="1"/>
        <c:tickMarkSkip val="1"/>
        <c:noMultiLvlLbl val="0"/>
      </c:catAx>
      <c:valAx>
        <c:axId val="430263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0268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3177</c:v>
                </c:pt>
                <c:pt idx="1">
                  <c:v>2638</c:v>
                </c:pt>
                <c:pt idx="2">
                  <c:v>2106</c:v>
                </c:pt>
              </c:numCache>
            </c:numRef>
          </c:val>
          <c:extLst xmlns:c16r2="http://schemas.microsoft.com/office/drawing/2015/06/chart">
            <c:ext xmlns:c16="http://schemas.microsoft.com/office/drawing/2014/chart" uri="{C3380CC4-5D6E-409C-BE32-E72D297353CC}">
              <c16:uniqueId val="{00000000-5993-4C5B-B75D-AD8D47813092}"/>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1516</c:v>
                </c:pt>
                <c:pt idx="1">
                  <c:v>1520</c:v>
                </c:pt>
                <c:pt idx="2">
                  <c:v>3</c:v>
                </c:pt>
              </c:numCache>
            </c:numRef>
          </c:val>
          <c:extLst xmlns:c16r2="http://schemas.microsoft.com/office/drawing/2015/06/chart">
            <c:ext xmlns:c16="http://schemas.microsoft.com/office/drawing/2014/chart" uri="{C3380CC4-5D6E-409C-BE32-E72D297353CC}">
              <c16:uniqueId val="{00000001-5993-4C5B-B75D-AD8D47813092}"/>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4314</c:v>
                </c:pt>
                <c:pt idx="1">
                  <c:v>4047</c:v>
                </c:pt>
                <c:pt idx="2">
                  <c:v>4119</c:v>
                </c:pt>
              </c:numCache>
            </c:numRef>
          </c:val>
          <c:extLst xmlns:c16r2="http://schemas.microsoft.com/office/drawing/2015/06/chart">
            <c:ext xmlns:c16="http://schemas.microsoft.com/office/drawing/2014/chart" uri="{C3380CC4-5D6E-409C-BE32-E72D297353CC}">
              <c16:uniqueId val="{00000002-5993-4C5B-B75D-AD8D47813092}"/>
            </c:ext>
          </c:extLst>
        </c:ser>
        <c:dLbls>
          <c:showLegendKey val="0"/>
          <c:showVal val="0"/>
          <c:showCatName val="0"/>
          <c:showSerName val="0"/>
          <c:showPercent val="0"/>
          <c:showBubbleSize val="0"/>
        </c:dLbls>
        <c:gapWidth val="120"/>
        <c:overlap val="100"/>
        <c:axId val="430267432"/>
        <c:axId val="430268608"/>
      </c:barChart>
      <c:catAx>
        <c:axId val="430267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0268608"/>
        <c:crosses val="autoZero"/>
        <c:auto val="1"/>
        <c:lblAlgn val="ctr"/>
        <c:lblOffset val="100"/>
        <c:tickLblSkip val="1"/>
        <c:tickMarkSkip val="1"/>
        <c:noMultiLvlLbl val="0"/>
      </c:catAx>
      <c:valAx>
        <c:axId val="4302686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0267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00D-45F3-9DDF-93282AB40C6A}"/>
                </c:ext>
                <c:ext xmlns:c15="http://schemas.microsoft.com/office/drawing/2012/chart" uri="{CE6537A1-D6FC-4f65-9D91-7224C49458BB}">
                  <c15:layout/>
                  <c15:dlblFieldTable>
                    <c15:dlblFTEntry>
                      <c15:txfldGUID>{CFA38BEE-6AB5-4664-B8D2-7DE421F6524E}</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00D-45F3-9DDF-93282AB40C6A}"/>
                </c:ext>
                <c:ext xmlns:c15="http://schemas.microsoft.com/office/drawing/2012/chart" uri="{CE6537A1-D6FC-4f65-9D91-7224C49458BB}">
                  <c15:dlblFieldTable>
                    <c15:dlblFTEntry>
                      <c15:txfldGUID>{914EDB2C-D0E2-4FF1-A35C-302480AAB313}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00D-45F3-9DDF-93282AB40C6A}"/>
                </c:ext>
                <c:ext xmlns:c15="http://schemas.microsoft.com/office/drawing/2012/chart" uri="{CE6537A1-D6FC-4f65-9D91-7224C49458BB}">
                  <c15:dlblFieldTable>
                    <c15:dlblFTEntry>
                      <c15:txfldGUID>{6EFD74A2-435A-4DCD-B934-C6E3A8B5A01F}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00D-45F3-9DDF-93282AB40C6A}"/>
                </c:ext>
                <c:ext xmlns:c15="http://schemas.microsoft.com/office/drawing/2012/chart" uri="{CE6537A1-D6FC-4f65-9D91-7224C49458BB}">
                  <c15:dlblFieldTable>
                    <c15:dlblFTEntry>
                      <c15:txfldGUID>{CEC376B3-0F24-4E07-954C-065A49ECE0E5}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00D-45F3-9DDF-93282AB40C6A}"/>
                </c:ext>
                <c:ext xmlns:c15="http://schemas.microsoft.com/office/drawing/2012/chart" uri="{CE6537A1-D6FC-4f65-9D91-7224C49458BB}">
                  <c15:dlblFieldTable>
                    <c15:dlblFTEntry>
                      <c15:txfldGUID>{F3A1A510-F9F6-41D9-A1BC-49D96E353EDD}</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00D-45F3-9DDF-93282AB40C6A}"/>
                </c:ext>
                <c:ext xmlns:c15="http://schemas.microsoft.com/office/drawing/2012/chart" uri="{CE6537A1-D6FC-4f65-9D91-7224C49458BB}">
                  <c15:layout/>
                  <c15:dlblFieldTable>
                    <c15:dlblFTEntry>
                      <c15:txfldGUID>{69F52474-3D00-42DD-B2D7-F8ABC37131C7}</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00D-45F3-9DDF-93282AB40C6A}"/>
                </c:ext>
                <c:ext xmlns:c15="http://schemas.microsoft.com/office/drawing/2012/chart" uri="{CE6537A1-D6FC-4f65-9D91-7224C49458BB}">
                  <c15:layout/>
                  <c15:dlblFieldTable>
                    <c15:dlblFTEntry>
                      <c15:txfldGUID>{F9F1C603-CF5F-4FC9-A16B-268224D9BD93}</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00D-45F3-9DDF-93282AB40C6A}"/>
                </c:ext>
                <c:ext xmlns:c15="http://schemas.microsoft.com/office/drawing/2012/chart" uri="{CE6537A1-D6FC-4f65-9D91-7224C49458BB}">
                  <c15:layout/>
                  <c15:dlblFieldTable>
                    <c15:dlblFTEntry>
                      <c15:txfldGUID>{D8EB06BD-7ACA-40E1-94F9-20F9B101D7F4}</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00D-45F3-9DDF-93282AB40C6A}"/>
                </c:ext>
                <c:ext xmlns:c15="http://schemas.microsoft.com/office/drawing/2012/chart" uri="{CE6537A1-D6FC-4f65-9D91-7224C49458BB}">
                  <c15:layout/>
                  <c15:dlblFieldTable>
                    <c15:dlblFTEntry>
                      <c15:txfldGUID>{38E3F579-A7D6-46CD-819A-48E477C7BC21}</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73.7</c:v>
                </c:pt>
                <c:pt idx="8">
                  <c:v>74.7</c:v>
                </c:pt>
                <c:pt idx="16">
                  <c:v>76.099999999999994</c:v>
                </c:pt>
                <c:pt idx="24">
                  <c:v>76.099999999999994</c:v>
                </c:pt>
                <c:pt idx="32">
                  <c:v>74.2</c:v>
                </c:pt>
              </c:numCache>
            </c:numRef>
          </c:xVal>
          <c:yVal>
            <c:numRef>
              <c:f>公会計指標分析・財政指標組合せ分析表!$BP$51:$DC$51</c:f>
              <c:numCache>
                <c:formatCode>#,##0.0;"▲ "#,##0.0</c:formatCode>
                <c:ptCount val="40"/>
                <c:pt idx="0">
                  <c:v>39</c:v>
                </c:pt>
                <c:pt idx="8">
                  <c:v>42.6</c:v>
                </c:pt>
                <c:pt idx="16">
                  <c:v>46.6</c:v>
                </c:pt>
                <c:pt idx="24">
                  <c:v>62.6</c:v>
                </c:pt>
                <c:pt idx="32">
                  <c:v>28.4</c:v>
                </c:pt>
              </c:numCache>
            </c:numRef>
          </c:yVal>
          <c:smooth val="0"/>
          <c:extLst xmlns:c16r2="http://schemas.microsoft.com/office/drawing/2015/06/chart">
            <c:ext xmlns:c16="http://schemas.microsoft.com/office/drawing/2014/chart" uri="{C3380CC4-5D6E-409C-BE32-E72D297353CC}">
              <c16:uniqueId val="{00000009-A00D-45F3-9DDF-93282AB40C6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00D-45F3-9DDF-93282AB40C6A}"/>
                </c:ext>
                <c:ext xmlns:c15="http://schemas.microsoft.com/office/drawing/2012/chart" uri="{CE6537A1-D6FC-4f65-9D91-7224C49458BB}">
                  <c15:layout/>
                  <c15:dlblFieldTable>
                    <c15:dlblFTEntry>
                      <c15:txfldGUID>{F2DE3804-3213-4CE5-B1DE-06D82CB2D1F5}</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00D-45F3-9DDF-93282AB40C6A}"/>
                </c:ext>
                <c:ext xmlns:c15="http://schemas.microsoft.com/office/drawing/2012/chart" uri="{CE6537A1-D6FC-4f65-9D91-7224C49458BB}">
                  <c15:dlblFieldTable>
                    <c15:dlblFTEntry>
                      <c15:txfldGUID>{7C4BD590-C7EF-42F7-9C55-286279B031F9}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00D-45F3-9DDF-93282AB40C6A}"/>
                </c:ext>
                <c:ext xmlns:c15="http://schemas.microsoft.com/office/drawing/2012/chart" uri="{CE6537A1-D6FC-4f65-9D91-7224C49458BB}">
                  <c15:dlblFieldTable>
                    <c15:dlblFTEntry>
                      <c15:txfldGUID>{36727686-D741-497A-BB11-8F8052A77876}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00D-45F3-9DDF-93282AB40C6A}"/>
                </c:ext>
                <c:ext xmlns:c15="http://schemas.microsoft.com/office/drawing/2012/chart" uri="{CE6537A1-D6FC-4f65-9D91-7224C49458BB}">
                  <c15:dlblFieldTable>
                    <c15:dlblFTEntry>
                      <c15:txfldGUID>{971DE807-0079-4B6A-A56D-2BC861A1E51F}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00D-45F3-9DDF-93282AB40C6A}"/>
                </c:ext>
                <c:ext xmlns:c15="http://schemas.microsoft.com/office/drawing/2012/chart" uri="{CE6537A1-D6FC-4f65-9D91-7224C49458BB}">
                  <c15:dlblFieldTable>
                    <c15:dlblFTEntry>
                      <c15:txfldGUID>{77DA2671-BF48-41B4-9245-3D925A486F6D}</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00D-45F3-9DDF-93282AB40C6A}"/>
                </c:ext>
                <c:ext xmlns:c15="http://schemas.microsoft.com/office/drawing/2012/chart" uri="{CE6537A1-D6FC-4f65-9D91-7224C49458BB}">
                  <c15:layout/>
                  <c15:dlblFieldTable>
                    <c15:dlblFTEntry>
                      <c15:txfldGUID>{E0C28E34-CCB9-407C-9D85-CF3747CFB137}</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2.8821878504719168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00D-45F3-9DDF-93282AB40C6A}"/>
                </c:ext>
                <c:ext xmlns:c15="http://schemas.microsoft.com/office/drawing/2012/chart" uri="{CE6537A1-D6FC-4f65-9D91-7224C49458BB}">
                  <c15:layout/>
                  <c15:dlblFieldTable>
                    <c15:dlblFTEntry>
                      <c15:txfldGUID>{4B1F9F21-62C3-4B3C-A1C2-E61F5E52E47A}</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2.7534515340750076E-2"/>
                  <c:y val="-4.7341612342992438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00D-45F3-9DDF-93282AB40C6A}"/>
                </c:ext>
                <c:ext xmlns:c15="http://schemas.microsoft.com/office/drawing/2012/chart" uri="{CE6537A1-D6FC-4f65-9D91-7224C49458BB}">
                  <c15:layout/>
                  <c15:dlblFieldTable>
                    <c15:dlblFTEntry>
                      <c15:txfldGUID>{BD688B71-447C-4B87-9089-4BF9CC27969B}</c15:txfldGUID>
                      <c15:f>公会計指標分析・財政指標組合せ分析表!$CN$50</c15:f>
                      <c15:dlblFieldTableCache>
                        <c:ptCount val="1"/>
                        <c:pt idx="0">
                          <c:v>R01</c:v>
                        </c:pt>
                      </c15:dlblFieldTableCache>
                    </c15:dlblFTEntry>
                  </c15:dlblFieldTable>
                  <c15:showDataLabelsRange val="0"/>
                </c:ext>
              </c:extLst>
            </c:dLbl>
            <c:dLbl>
              <c:idx val="32"/>
              <c:layout>
                <c:manualLayout>
                  <c:x val="-3.9820307924571384E-2"/>
                  <c:y val="-8.2136471868737945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00D-45F3-9DDF-93282AB40C6A}"/>
                </c:ext>
                <c:ext xmlns:c15="http://schemas.microsoft.com/office/drawing/2012/chart" uri="{CE6537A1-D6FC-4f65-9D91-7224C49458BB}">
                  <c15:layout/>
                  <c15:dlblFieldTable>
                    <c15:dlblFTEntry>
                      <c15:txfldGUID>{C08A10F5-280A-4623-A59F-21CFF7377161}</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53.6</c:v>
                </c:pt>
                <c:pt idx="8">
                  <c:v>56.1</c:v>
                </c:pt>
                <c:pt idx="16">
                  <c:v>57.5</c:v>
                </c:pt>
                <c:pt idx="24">
                  <c:v>58.5</c:v>
                </c:pt>
                <c:pt idx="32">
                  <c:v>58.9</c:v>
                </c:pt>
              </c:numCache>
            </c:numRef>
          </c:xVal>
          <c:yVal>
            <c:numRef>
              <c:f>公会計指標分析・財政指標組合せ分析表!$BP$55:$DC$55</c:f>
              <c:numCache>
                <c:formatCode>#,##0.0;"▲ "#,##0.0</c:formatCode>
                <c:ptCount val="40"/>
                <c:pt idx="0">
                  <c:v>20.2</c:v>
                </c:pt>
                <c:pt idx="8">
                  <c:v>19</c:v>
                </c:pt>
                <c:pt idx="16">
                  <c:v>15.4</c:v>
                </c:pt>
                <c:pt idx="24">
                  <c:v>14.9</c:v>
                </c:pt>
                <c:pt idx="32">
                  <c:v>14.5</c:v>
                </c:pt>
              </c:numCache>
            </c:numRef>
          </c:yVal>
          <c:smooth val="0"/>
          <c:extLst xmlns:c16r2="http://schemas.microsoft.com/office/drawing/2015/06/chart">
            <c:ext xmlns:c16="http://schemas.microsoft.com/office/drawing/2014/chart" uri="{C3380CC4-5D6E-409C-BE32-E72D297353CC}">
              <c16:uniqueId val="{00000013-A00D-45F3-9DDF-93282AB40C6A}"/>
            </c:ext>
          </c:extLst>
        </c:ser>
        <c:dLbls>
          <c:showLegendKey val="0"/>
          <c:showVal val="1"/>
          <c:showCatName val="0"/>
          <c:showSerName val="0"/>
          <c:showPercent val="0"/>
          <c:showBubbleSize val="0"/>
        </c:dLbls>
        <c:axId val="533818784"/>
        <c:axId val="533813688"/>
      </c:scatterChart>
      <c:valAx>
        <c:axId val="533818784"/>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3813688"/>
        <c:crosses val="autoZero"/>
        <c:crossBetween val="midCat"/>
      </c:valAx>
      <c:valAx>
        <c:axId val="533813688"/>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338187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C1F-4865-AA5D-FCF8A8559290}"/>
                </c:ext>
                <c:ext xmlns:c15="http://schemas.microsoft.com/office/drawing/2012/chart" uri="{CE6537A1-D6FC-4f65-9D91-7224C49458BB}">
                  <c15:layout/>
                  <c15:dlblFieldTable>
                    <c15:dlblFTEntry>
                      <c15:txfldGUID>{598DD823-ABCD-4765-BAA1-C823E527586A}</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C1F-4865-AA5D-FCF8A8559290}"/>
                </c:ext>
                <c:ext xmlns:c15="http://schemas.microsoft.com/office/drawing/2012/chart" uri="{CE6537A1-D6FC-4f65-9D91-7224C49458BB}">
                  <c15:dlblFieldTable>
                    <c15:dlblFTEntry>
                      <c15:txfldGUID>{B476D3D2-5A20-404E-BCDC-8A205935917A}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C1F-4865-AA5D-FCF8A8559290}"/>
                </c:ext>
                <c:ext xmlns:c15="http://schemas.microsoft.com/office/drawing/2012/chart" uri="{CE6537A1-D6FC-4f65-9D91-7224C49458BB}">
                  <c15:dlblFieldTable>
                    <c15:dlblFTEntry>
                      <c15:txfldGUID>{4CFF52F0-03F7-4B03-9553-30230DBCFE56}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C1F-4865-AA5D-FCF8A8559290}"/>
                </c:ext>
                <c:ext xmlns:c15="http://schemas.microsoft.com/office/drawing/2012/chart" uri="{CE6537A1-D6FC-4f65-9D91-7224C49458BB}">
                  <c15:dlblFieldTable>
                    <c15:dlblFTEntry>
                      <c15:txfldGUID>{C5AE8B82-5F2A-488C-ABF1-EBF269CD85BA}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C1F-4865-AA5D-FCF8A8559290}"/>
                </c:ext>
                <c:ext xmlns:c15="http://schemas.microsoft.com/office/drawing/2012/chart" uri="{CE6537A1-D6FC-4f65-9D91-7224C49458BB}">
                  <c15:dlblFieldTable>
                    <c15:dlblFTEntry>
                      <c15:txfldGUID>{7654939C-B629-4DDC-B9A4-4C3E9EB6CD0F}</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C1F-4865-AA5D-FCF8A8559290}"/>
                </c:ext>
                <c:ext xmlns:c15="http://schemas.microsoft.com/office/drawing/2012/chart" uri="{CE6537A1-D6FC-4f65-9D91-7224C49458BB}">
                  <c15:layout/>
                  <c15:dlblFieldTable>
                    <c15:dlblFTEntry>
                      <c15:txfldGUID>{246BCF9E-5667-41B1-99EE-2ACDAB624C42}</c15:txfldGUID>
                      <c15:f>公会計指標分析・財政指標組合せ分析表!$BX$72</c15:f>
                      <c15:dlblFieldTableCache>
                        <c:ptCount val="1"/>
                        <c:pt idx="0">
                          <c:v>H29</c:v>
                        </c:pt>
                      </c15:dlblFieldTableCache>
                    </c15:dlblFTEntry>
                  </c15:dlblFieldTable>
                  <c15:showDataLabelsRange val="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C1F-4865-AA5D-FCF8A8559290}"/>
                </c:ext>
                <c:ext xmlns:c15="http://schemas.microsoft.com/office/drawing/2012/chart" uri="{CE6537A1-D6FC-4f65-9D91-7224C49458BB}">
                  <c15:layout/>
                  <c15:dlblFieldTable>
                    <c15:dlblFTEntry>
                      <c15:txfldGUID>{6A722E63-438A-4B61-86B9-3AB189054AA9}</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C1F-4865-AA5D-FCF8A8559290}"/>
                </c:ext>
                <c:ext xmlns:c15="http://schemas.microsoft.com/office/drawing/2012/chart" uri="{CE6537A1-D6FC-4f65-9D91-7224C49458BB}">
                  <c15:layout/>
                  <c15:dlblFieldTable>
                    <c15:dlblFTEntry>
                      <c15:txfldGUID>{4265CEDC-A9C8-4F6B-A20E-A1328B709162}</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C1F-4865-AA5D-FCF8A8559290}"/>
                </c:ext>
                <c:ext xmlns:c15="http://schemas.microsoft.com/office/drawing/2012/chart" uri="{CE6537A1-D6FC-4f65-9D91-7224C49458BB}">
                  <c15:layout/>
                  <c15:dlblFieldTable>
                    <c15:dlblFTEntry>
                      <c15:txfldGUID>{630BE37F-D624-4E6F-9E7D-D5ACFD63E511}</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9.6999999999999993</c:v>
                </c:pt>
                <c:pt idx="16">
                  <c:v>10.6</c:v>
                </c:pt>
                <c:pt idx="24">
                  <c:v>10.8</c:v>
                </c:pt>
                <c:pt idx="32">
                  <c:v>10.4</c:v>
                </c:pt>
              </c:numCache>
            </c:numRef>
          </c:xVal>
          <c:yVal>
            <c:numRef>
              <c:f>公会計指標分析・財政指標組合せ分析表!$BP$73:$DC$73</c:f>
              <c:numCache>
                <c:formatCode>#,##0.0;"▲ "#,##0.0</c:formatCode>
                <c:ptCount val="40"/>
                <c:pt idx="0">
                  <c:v>39</c:v>
                </c:pt>
                <c:pt idx="8">
                  <c:v>42.6</c:v>
                </c:pt>
                <c:pt idx="16">
                  <c:v>46.6</c:v>
                </c:pt>
                <c:pt idx="24">
                  <c:v>62.6</c:v>
                </c:pt>
                <c:pt idx="32">
                  <c:v>28.4</c:v>
                </c:pt>
              </c:numCache>
            </c:numRef>
          </c:yVal>
          <c:smooth val="0"/>
          <c:extLst xmlns:c16r2="http://schemas.microsoft.com/office/drawing/2015/06/chart">
            <c:ext xmlns:c16="http://schemas.microsoft.com/office/drawing/2014/chart" uri="{C3380CC4-5D6E-409C-BE32-E72D297353CC}">
              <c16:uniqueId val="{00000009-7C1F-4865-AA5D-FCF8A855929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C1F-4865-AA5D-FCF8A8559290}"/>
                </c:ext>
                <c:ext xmlns:c15="http://schemas.microsoft.com/office/drawing/2012/chart" uri="{CE6537A1-D6FC-4f65-9D91-7224C49458BB}">
                  <c15:layout/>
                  <c15:dlblFieldTable>
                    <c15:dlblFTEntry>
                      <c15:txfldGUID>{68C9BDD8-8EE4-4B4B-801D-129A466B118C}</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C1F-4865-AA5D-FCF8A8559290}"/>
                </c:ext>
                <c:ext xmlns:c15="http://schemas.microsoft.com/office/drawing/2012/chart" uri="{CE6537A1-D6FC-4f65-9D91-7224C49458BB}">
                  <c15:dlblFieldTable>
                    <c15:dlblFTEntry>
                      <c15:txfldGUID>{FB5848FF-3707-438A-9E44-D966920AD28E}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C1F-4865-AA5D-FCF8A8559290}"/>
                </c:ext>
                <c:ext xmlns:c15="http://schemas.microsoft.com/office/drawing/2012/chart" uri="{CE6537A1-D6FC-4f65-9D91-7224C49458BB}">
                  <c15:dlblFieldTable>
                    <c15:dlblFTEntry>
                      <c15:txfldGUID>{DE3DEA17-F879-43F1-8A75-9B44448F02B5}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C1F-4865-AA5D-FCF8A8559290}"/>
                </c:ext>
                <c:ext xmlns:c15="http://schemas.microsoft.com/office/drawing/2012/chart" uri="{CE6537A1-D6FC-4f65-9D91-7224C49458BB}">
                  <c15:dlblFieldTable>
                    <c15:dlblFTEntry>
                      <c15:txfldGUID>{9BE6D3E3-88F9-42F7-8226-42F691ED2D35}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C1F-4865-AA5D-FCF8A8559290}"/>
                </c:ext>
                <c:ext xmlns:c15="http://schemas.microsoft.com/office/drawing/2012/chart" uri="{CE6537A1-D6FC-4f65-9D91-7224C49458BB}">
                  <c15:dlblFieldTable>
                    <c15:dlblFTEntry>
                      <c15:txfldGUID>{276F3579-A4DE-4DD8-873B-3ACD51DB2387}</c15:txfldGUID>
                      <c15:f>#REF!</c15:f>
                      <c15:dlblFieldTableCache>
                        <c:ptCount val="1"/>
                        <c:pt idx="0">
                          <c:v>#REF!</c:v>
                        </c:pt>
                      </c15:dlblFieldTableCache>
                    </c15:dlblFTEntry>
                  </c15:dlblFieldTable>
                  <c15:showDataLabelsRange val="0"/>
                </c:ext>
              </c:extLst>
            </c:dLbl>
            <c:dLbl>
              <c:idx val="8"/>
              <c:layout>
                <c:manualLayout>
                  <c:x val="-3.8397261163032326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C1F-4865-AA5D-FCF8A8559290}"/>
                </c:ext>
                <c:ext xmlns:c15="http://schemas.microsoft.com/office/drawing/2012/chart" uri="{CE6537A1-D6FC-4f65-9D91-7224C49458BB}">
                  <c15:layout/>
                  <c15:dlblFieldTable>
                    <c15:dlblFTEntry>
                      <c15:txfldGUID>{637FA283-71F9-48B5-B3CF-E043FF444184}</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4.509653070695374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C1F-4865-AA5D-FCF8A8559290}"/>
                </c:ext>
                <c:ext xmlns:c15="http://schemas.microsoft.com/office/drawing/2012/chart" uri="{CE6537A1-D6FC-4f65-9D91-7224C49458BB}">
                  <c15:layout/>
                  <c15:dlblFieldTable>
                    <c15:dlblFTEntry>
                      <c15:txfldGUID>{75EF231E-2265-4015-AE0B-41C3910D0BC1}</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1.1472534093310911E-2"/>
                  <c:y val="-4.572191927294001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C1F-4865-AA5D-FCF8A8559290}"/>
                </c:ext>
                <c:ext xmlns:c15="http://schemas.microsoft.com/office/drawing/2012/chart" uri="{CE6537A1-D6FC-4f65-9D91-7224C49458BB}">
                  <c15:layout/>
                  <c15:dlblFieldTable>
                    <c15:dlblFTEntry>
                      <c15:txfldGUID>{0D4FA8AD-B55A-4B5C-94B8-0F4FA39BCF7B}</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3.1570342725075584E-2"/>
                  <c:y val="-7.9111374902647913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C1F-4865-AA5D-FCF8A8559290}"/>
                </c:ext>
                <c:ext xmlns:c15="http://schemas.microsoft.com/office/drawing/2012/chart" uri="{CE6537A1-D6FC-4f65-9D91-7224C49458BB}">
                  <c15:layout/>
                  <c15:dlblFieldTable>
                    <c15:dlblFTEntry>
                      <c15:txfldGUID>{38CB7FE6-2D86-4553-BEF8-BA742412DF7F}</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8.5</c:v>
                </c:pt>
                <c:pt idx="32">
                  <c:v>8.4</c:v>
                </c:pt>
              </c:numCache>
            </c:numRef>
          </c:xVal>
          <c:yVal>
            <c:numRef>
              <c:f>公会計指標分析・財政指標組合せ分析表!$BP$77:$DC$77</c:f>
              <c:numCache>
                <c:formatCode>#,##0.0;"▲ "#,##0.0</c:formatCode>
                <c:ptCount val="40"/>
                <c:pt idx="0">
                  <c:v>20.2</c:v>
                </c:pt>
                <c:pt idx="8">
                  <c:v>19</c:v>
                </c:pt>
                <c:pt idx="16">
                  <c:v>15.4</c:v>
                </c:pt>
                <c:pt idx="24">
                  <c:v>14.9</c:v>
                </c:pt>
                <c:pt idx="32">
                  <c:v>14.5</c:v>
                </c:pt>
              </c:numCache>
            </c:numRef>
          </c:yVal>
          <c:smooth val="0"/>
          <c:extLst xmlns:c16r2="http://schemas.microsoft.com/office/drawing/2015/06/chart">
            <c:ext xmlns:c16="http://schemas.microsoft.com/office/drawing/2014/chart" uri="{C3380CC4-5D6E-409C-BE32-E72D297353CC}">
              <c16:uniqueId val="{00000013-7C1F-4865-AA5D-FCF8A8559290}"/>
            </c:ext>
          </c:extLst>
        </c:ser>
        <c:dLbls>
          <c:showLegendKey val="0"/>
          <c:showVal val="1"/>
          <c:showCatName val="0"/>
          <c:showSerName val="0"/>
          <c:showPercent val="0"/>
          <c:showBubbleSize val="0"/>
        </c:dLbls>
        <c:axId val="533810552"/>
        <c:axId val="533819960"/>
      </c:scatterChart>
      <c:valAx>
        <c:axId val="533810552"/>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3819960"/>
        <c:crosses val="autoZero"/>
        <c:crossBetween val="midCat"/>
      </c:valAx>
      <c:valAx>
        <c:axId val="53381996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338105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a:t>
          </a:r>
          <a:r>
            <a:rPr kumimoji="1" lang="en-US" altLang="ja-JP" sz="1400">
              <a:latin typeface="ＭＳ ゴシック" pitchFamily="49" charset="-128"/>
              <a:ea typeface="ＭＳ ゴシック" pitchFamily="49" charset="-128"/>
            </a:rPr>
            <a:t>10.4</a:t>
          </a:r>
          <a:r>
            <a:rPr kumimoji="1" lang="ja-JP" altLang="en-US" sz="1400">
              <a:latin typeface="ＭＳ ゴシック" pitchFamily="49" charset="-128"/>
              <a:ea typeface="ＭＳ ゴシック" pitchFamily="49" charset="-128"/>
            </a:rPr>
            <a:t>％となり、前年度の</a:t>
          </a:r>
          <a:r>
            <a:rPr kumimoji="1" lang="en-US" altLang="ja-JP" sz="1400">
              <a:latin typeface="ＭＳ ゴシック" pitchFamily="49" charset="-128"/>
              <a:ea typeface="ＭＳ ゴシック" pitchFamily="49" charset="-128"/>
            </a:rPr>
            <a:t>10.8</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ポイントの減となった。</a:t>
          </a:r>
        </a:p>
        <a:p>
          <a:r>
            <a:rPr kumimoji="1" lang="ja-JP" altLang="en-US" sz="1400">
              <a:latin typeface="ＭＳ ゴシック" pitchFamily="49" charset="-128"/>
              <a:ea typeface="ＭＳ ゴシック" pitchFamily="49" charset="-128"/>
            </a:rPr>
            <a:t>　減少の要因として、算定対象から外れた平成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年度と新たに加わった令和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年度を比較すると、公営企業債の償還財源に充てた繰入金が</a:t>
          </a:r>
          <a:r>
            <a:rPr kumimoji="1" lang="en-US" altLang="ja-JP" sz="1400">
              <a:latin typeface="ＭＳ ゴシック" pitchFamily="49" charset="-128"/>
              <a:ea typeface="ＭＳ ゴシック" pitchFamily="49" charset="-128"/>
            </a:rPr>
            <a:t>158</a:t>
          </a:r>
          <a:r>
            <a:rPr kumimoji="1" lang="ja-JP" altLang="en-US" sz="1400">
              <a:latin typeface="ＭＳ ゴシック" pitchFamily="49" charset="-128"/>
              <a:ea typeface="ＭＳ ゴシック" pitchFamily="49" charset="-128"/>
            </a:rPr>
            <a:t>百万円減額していることが挙げられる。これは令和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年度より簡易水道事業、公共下水道事業及び特定環境保全公共下水道事業が法適化となったことで、出資金が準元利償還金に算入されなかったことによるものである。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起債発行額の上限設定を行い、ルールを定めることで地方債発行の平準化に努める。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a:t>
          </a:r>
          <a:r>
            <a:rPr kumimoji="1" lang="en-US" altLang="ja-JP" sz="1400">
              <a:latin typeface="ＭＳ ゴシック" pitchFamily="49" charset="-128"/>
              <a:ea typeface="ＭＳ ゴシック" pitchFamily="49" charset="-128"/>
            </a:rPr>
            <a:t>28.4</a:t>
          </a:r>
          <a:r>
            <a:rPr kumimoji="1" lang="ja-JP" altLang="en-US" sz="1400">
              <a:latin typeface="ＭＳ ゴシック" pitchFamily="49" charset="-128"/>
              <a:ea typeface="ＭＳ ゴシック" pitchFamily="49" charset="-128"/>
            </a:rPr>
            <a:t>％となり、前年度</a:t>
          </a:r>
          <a:r>
            <a:rPr kumimoji="1" lang="en-US" altLang="ja-JP" sz="1400">
              <a:latin typeface="ＭＳ ゴシック" pitchFamily="49" charset="-128"/>
              <a:ea typeface="ＭＳ ゴシック" pitchFamily="49" charset="-128"/>
            </a:rPr>
            <a:t>62.6</a:t>
          </a:r>
          <a:r>
            <a:rPr kumimoji="1" lang="ja-JP" altLang="en-US" sz="1400">
              <a:latin typeface="ＭＳ ゴシック" pitchFamily="49" charset="-128"/>
              <a:ea typeface="ＭＳ ゴシック" pitchFamily="49" charset="-128"/>
            </a:rPr>
            <a:t>％と比較して</a:t>
          </a:r>
          <a:r>
            <a:rPr kumimoji="1" lang="en-US" altLang="ja-JP" sz="1400">
              <a:latin typeface="ＭＳ ゴシック" pitchFamily="49" charset="-128"/>
              <a:ea typeface="ＭＳ ゴシック" pitchFamily="49" charset="-128"/>
            </a:rPr>
            <a:t>34.2</a:t>
          </a:r>
          <a:r>
            <a:rPr kumimoji="1" lang="ja-JP" altLang="en-US" sz="1400">
              <a:latin typeface="ＭＳ ゴシック" pitchFamily="49" charset="-128"/>
              <a:ea typeface="ＭＳ ゴシック" pitchFamily="49" charset="-128"/>
            </a:rPr>
            <a:t>ポイント改善した。</a:t>
          </a:r>
        </a:p>
        <a:p>
          <a:r>
            <a:rPr kumimoji="1" lang="ja-JP" altLang="en-US" sz="1400">
              <a:latin typeface="ＭＳ ゴシック" pitchFamily="49" charset="-128"/>
              <a:ea typeface="ＭＳ ゴシック" pitchFamily="49" charset="-128"/>
            </a:rPr>
            <a:t>　改善した要因として、地方債現在高の減少（▲</a:t>
          </a:r>
          <a:r>
            <a:rPr kumimoji="1" lang="en-US" altLang="ja-JP" sz="1400">
              <a:latin typeface="ＭＳ ゴシック" pitchFamily="49" charset="-128"/>
              <a:ea typeface="ＭＳ ゴシック" pitchFamily="49" charset="-128"/>
            </a:rPr>
            <a:t>2,012</a:t>
          </a:r>
          <a:r>
            <a:rPr kumimoji="1" lang="ja-JP" altLang="en-US" sz="1400">
              <a:latin typeface="ＭＳ ゴシック" pitchFamily="49" charset="-128"/>
              <a:ea typeface="ＭＳ ゴシック" pitchFamily="49" charset="-128"/>
            </a:rPr>
            <a:t>百万円）や、公営企業債の元利償還金に対する繰入金が減少したことによる公営企業債等繰入見込額の減少（▲</a:t>
          </a:r>
          <a:r>
            <a:rPr kumimoji="1" lang="en-US" altLang="ja-JP" sz="1400">
              <a:latin typeface="ＭＳ ゴシック" pitchFamily="49" charset="-128"/>
              <a:ea typeface="ＭＳ ゴシック" pitchFamily="49" charset="-128"/>
            </a:rPr>
            <a:t>2,071</a:t>
          </a:r>
          <a:r>
            <a:rPr kumimoji="1" lang="ja-JP" altLang="en-US" sz="1400">
              <a:latin typeface="ＭＳ ゴシック" pitchFamily="49" charset="-128"/>
              <a:ea typeface="ＭＳ ゴシック" pitchFamily="49" charset="-128"/>
            </a:rPr>
            <a:t>百万円）等による将来負担額の減少が、財政調整基金等の取崩しによる充当可能基金の減少（▲</a:t>
          </a:r>
          <a:r>
            <a:rPr kumimoji="1" lang="en-US" altLang="ja-JP" sz="1400">
              <a:latin typeface="ＭＳ ゴシック" pitchFamily="49" charset="-128"/>
              <a:ea typeface="ＭＳ ゴシック" pitchFamily="49" charset="-128"/>
            </a:rPr>
            <a:t>1,864</a:t>
          </a:r>
          <a:r>
            <a:rPr kumimoji="1" lang="ja-JP" altLang="en-US" sz="1400">
              <a:latin typeface="ＭＳ ゴシック" pitchFamily="49" charset="-128"/>
              <a:ea typeface="ＭＳ ゴシック" pitchFamily="49" charset="-128"/>
            </a:rPr>
            <a:t>百万円）より大きいことがあげられる。</a:t>
          </a:r>
        </a:p>
        <a:p>
          <a:r>
            <a:rPr kumimoji="1" lang="ja-JP" altLang="en-US" sz="1400">
              <a:latin typeface="ＭＳ ゴシック" pitchFamily="49" charset="-128"/>
              <a:ea typeface="ＭＳ ゴシック" pitchFamily="49" charset="-128"/>
            </a:rPr>
            <a:t>　繰上償還等による地方債残高の縮減、地方債発行や基金の取崩しを抑制することで、今後も将来負担比率の改善に努め、将来世代への負担軽減が図れるよう適正な財政運営を行う。</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大分県杵築市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財政調整基金と減債基金が繰上償還を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2,560,253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千円行ったため減額となり、その他特定目的基金では多くの基金が減額となったが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ふるさと杵築応援基金が大きく増額したことにより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地方税は新型コロナウイルスによる影響や人口減少等により減額が見込まれ、普通交付税は令和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年度から一本算定となることを考慮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すると、歳入は今後減少していくことが見込まれる。そのため歳出においては普通建設事業に上限を定めることで抑制を図り、公債費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は繰上償還を行うことで市債残高の縮減を行う。また、市単独事業の見直しや市有施設の計画的な整備といった歳出の見直しを図り、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適正な基金残高の維持に努める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　　　　　市民の連携強化及び地域振興を図るため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地域福祉事業の推進を図り、地域福祉の増進に資するため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地域活力創出基金　　　活力あふれるまちづくりを推進するため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ふるさと杵築応援基金　ふるさと杵築を守り元気づける施策を推進するため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市有施設整備基金　　　市有施設を整備するため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　　　　　大田庁舎空調機更新や新給食センター備品購入等に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千円充当したため減となった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基金利子積立により微増したが、百万円単位では同額で推移した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地域活力創出基金　　　まちづくり整備や定住促進等に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155,205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千円充当したため減となった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ふるさと杵築応援基金　小中学校の情報活用実践向上事業等に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493,815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千円充当したが、充当額を上回る寄附金があったため、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686,955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千円積み立てを行ったことにより増となった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市有施設整備基金　　　旧野上家や風の郷の整備等に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192,038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千円充当したため減となった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合併振興基金、地域活力創出基金、市有施設整備基金は、今後も普通建設や地方創生等の事業に充当し基金残高が減少していく見込み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ではあるが、適宜積み立てを行い有効に活用する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2,560,253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千円の財源に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769,413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千円の取崩しを行ったため減額した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237,195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千円で、結果として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532,218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％に相当する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億円以上を確保することとする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2,560,253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千円の財源に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千円の取崩しを行ったため減額した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千円で、結果として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1,516,711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今後の繰上償還等の財源を確保するため積み立てを検討する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28,235
28,084
280.08
27,296,056
26,740,223
445,697
10,551,210
22,713,839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令和</a:t>
          </a:r>
          <a:r>
            <a:rPr kumimoji="1" lang="en-US" altLang="ja-JP" sz="1100" baseline="0">
              <a:latin typeface="ＭＳ Ｐゴシック" panose="020B0600070205080204" pitchFamily="50" charset="-128"/>
              <a:ea typeface="ＭＳ Ｐゴシック" panose="020B0600070205080204" pitchFamily="50" charset="-128"/>
            </a:rPr>
            <a:t>2</a:t>
          </a:r>
          <a:r>
            <a:rPr kumimoji="1" lang="ja-JP" altLang="en-US" sz="1100" baseline="0">
              <a:latin typeface="ＭＳ Ｐゴシック" panose="020B0600070205080204" pitchFamily="50" charset="-128"/>
              <a:ea typeface="ＭＳ Ｐゴシック" panose="020B0600070205080204" pitchFamily="50" charset="-128"/>
            </a:rPr>
            <a:t>年度は</a:t>
          </a:r>
          <a:r>
            <a:rPr kumimoji="1" lang="en-US" altLang="ja-JP" sz="1100" baseline="0">
              <a:latin typeface="ＭＳ Ｐゴシック" panose="020B0600070205080204" pitchFamily="50" charset="-128"/>
              <a:ea typeface="ＭＳ Ｐゴシック" panose="020B0600070205080204" pitchFamily="50" charset="-128"/>
            </a:rPr>
            <a:t>74.2%</a:t>
          </a:r>
          <a:r>
            <a:rPr kumimoji="1" lang="ja-JP" altLang="en-US" sz="1100" baseline="0">
              <a:latin typeface="ＭＳ Ｐゴシック" panose="020B0600070205080204" pitchFamily="50" charset="-128"/>
              <a:ea typeface="ＭＳ Ｐゴシック" panose="020B0600070205080204" pitchFamily="50" charset="-128"/>
            </a:rPr>
            <a:t>となり、例年並みで推移をしている。しかしながら、類似団体と比較して</a:t>
          </a:r>
          <a:r>
            <a:rPr kumimoji="1" lang="en-US" altLang="ja-JP" sz="1100" baseline="0">
              <a:latin typeface="ＭＳ Ｐゴシック" panose="020B0600070205080204" pitchFamily="50" charset="-128"/>
              <a:ea typeface="ＭＳ Ｐゴシック" panose="020B0600070205080204" pitchFamily="50" charset="-128"/>
            </a:rPr>
            <a:t>15.3</a:t>
          </a:r>
          <a:r>
            <a:rPr kumimoji="1" lang="ja-JP" altLang="en-US" sz="1100" baseline="0">
              <a:latin typeface="ＭＳ Ｐゴシック" panose="020B0600070205080204" pitchFamily="50" charset="-128"/>
              <a:ea typeface="ＭＳ Ｐゴシック" panose="020B0600070205080204" pitchFamily="50" charset="-128"/>
            </a:rPr>
            <a:t>ポイント、全国平均と比較して</a:t>
          </a:r>
          <a:r>
            <a:rPr kumimoji="1" lang="en-US" altLang="ja-JP" sz="1100" baseline="0">
              <a:latin typeface="ＭＳ Ｐゴシック" panose="020B0600070205080204" pitchFamily="50" charset="-128"/>
              <a:ea typeface="ＭＳ Ｐゴシック" panose="020B0600070205080204" pitchFamily="50" charset="-128"/>
            </a:rPr>
            <a:t>12.1</a:t>
          </a:r>
          <a:r>
            <a:rPr kumimoji="1" lang="ja-JP" altLang="en-US" sz="1100" baseline="0">
              <a:latin typeface="ＭＳ Ｐゴシック" panose="020B0600070205080204" pitchFamily="50" charset="-128"/>
              <a:ea typeface="ＭＳ Ｐゴシック" panose="020B0600070205080204" pitchFamily="50" charset="-128"/>
            </a:rPr>
            <a:t>ポイント高い結果から、固定資産の老朽化が問題であることが分かる。</a:t>
          </a:r>
          <a:endParaRPr kumimoji="1" lang="en-US" altLang="ja-JP" sz="1100" baseline="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latin typeface="ＭＳ Ｐゴシック" panose="020B0600070205080204" pitchFamily="50" charset="-128"/>
              <a:ea typeface="ＭＳ Ｐゴシック" panose="020B0600070205080204" pitchFamily="50" charset="-128"/>
            </a:rPr>
            <a:t>　今後は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住民ニーズの把握に努め、財政状況も考慮しながら、固定資産の効率的な運用と計画的な設備投資により、適正な管理に取り組む必要がある。</a:t>
          </a:r>
          <a:endParaRPr lang="ja-JP" altLang="ja-JP">
            <a:effectLst/>
            <a:latin typeface="ＭＳ Ｐゴシック" panose="020B0600070205080204" pitchFamily="50" charset="-128"/>
            <a:ea typeface="ＭＳ Ｐゴシック" panose="020B0600070205080204" pitchFamily="50" charset="-128"/>
          </a:endParaRPr>
        </a:p>
        <a:p>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51943</xdr:rowOff>
    </xdr:from>
    <xdr:to>
      <xdr:col>23</xdr:col>
      <xdr:colOff>85090</xdr:colOff>
      <xdr:row>32</xdr:row>
      <xdr:rowOff>107061</xdr:rowOff>
    </xdr:to>
    <xdr:cxnSp macro="">
      <xdr:nvCxnSpPr>
        <xdr:cNvPr id="63" name="直線コネクタ 62"/>
        <xdr:cNvCxnSpPr/>
      </xdr:nvCxnSpPr>
      <xdr:spPr>
        <a:xfrm flipV="1">
          <a:off x="4760595" y="5281168"/>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110888</xdr:rowOff>
    </xdr:from>
    <xdr:ext cx="405111" cy="259045"/>
    <xdr:sp macro="" textlink="">
      <xdr:nvSpPr>
        <xdr:cNvPr id="64" name="有形固定資産減価償却率最小値テキスト"/>
        <xdr:cNvSpPr txBox="1"/>
      </xdr:nvSpPr>
      <xdr:spPr>
        <a:xfrm>
          <a:off x="4813300" y="636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107061</xdr:rowOff>
    </xdr:from>
    <xdr:to>
      <xdr:col>23</xdr:col>
      <xdr:colOff>174625</xdr:colOff>
      <xdr:row>32</xdr:row>
      <xdr:rowOff>107061</xdr:rowOff>
    </xdr:to>
    <xdr:cxnSp macro="">
      <xdr:nvCxnSpPr>
        <xdr:cNvPr id="65" name="直線コネクタ 64"/>
        <xdr:cNvCxnSpPr/>
      </xdr:nvCxnSpPr>
      <xdr:spPr>
        <a:xfrm>
          <a:off x="4673600" y="636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170070</xdr:rowOff>
    </xdr:from>
    <xdr:ext cx="405111" cy="259045"/>
    <xdr:sp macro="" textlink="">
      <xdr:nvSpPr>
        <xdr:cNvPr id="66" name="有形固定資産減価償却率最大値テキスト"/>
        <xdr:cNvSpPr txBox="1"/>
      </xdr:nvSpPr>
      <xdr:spPr>
        <a:xfrm>
          <a:off x="4813300" y="5056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51943</xdr:rowOff>
    </xdr:from>
    <xdr:to>
      <xdr:col>23</xdr:col>
      <xdr:colOff>174625</xdr:colOff>
      <xdr:row>26</xdr:row>
      <xdr:rowOff>51943</xdr:rowOff>
    </xdr:to>
    <xdr:cxnSp macro="">
      <xdr:nvCxnSpPr>
        <xdr:cNvPr id="67" name="直線コネクタ 66"/>
        <xdr:cNvCxnSpPr/>
      </xdr:nvCxnSpPr>
      <xdr:spPr>
        <a:xfrm>
          <a:off x="4673600" y="528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21353</xdr:rowOff>
    </xdr:from>
    <xdr:ext cx="405111" cy="259045"/>
    <xdr:sp macro="" textlink="">
      <xdr:nvSpPr>
        <xdr:cNvPr id="68" name="有形固定資産減価償却率平均値テキスト"/>
        <xdr:cNvSpPr txBox="1"/>
      </xdr:nvSpPr>
      <xdr:spPr>
        <a:xfrm>
          <a:off x="4813300" y="5593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169926</xdr:rowOff>
    </xdr:from>
    <xdr:to>
      <xdr:col>23</xdr:col>
      <xdr:colOff>136525</xdr:colOff>
      <xdr:row>29</xdr:row>
      <xdr:rowOff>100076</xdr:rowOff>
    </xdr:to>
    <xdr:sp macro="" textlink="">
      <xdr:nvSpPr>
        <xdr:cNvPr id="69" name="フローチャート: 判断 68"/>
        <xdr:cNvSpPr/>
      </xdr:nvSpPr>
      <xdr:spPr>
        <a:xfrm>
          <a:off x="4711700" y="574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161290</xdr:rowOff>
    </xdr:from>
    <xdr:to>
      <xdr:col>19</xdr:col>
      <xdr:colOff>187325</xdr:colOff>
      <xdr:row>29</xdr:row>
      <xdr:rowOff>91440</xdr:rowOff>
    </xdr:to>
    <xdr:sp macro="" textlink="">
      <xdr:nvSpPr>
        <xdr:cNvPr id="70" name="フローチャート: 判断 69"/>
        <xdr:cNvSpPr/>
      </xdr:nvSpPr>
      <xdr:spPr>
        <a:xfrm>
          <a:off x="4000500" y="573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139700</xdr:rowOff>
    </xdr:from>
    <xdr:to>
      <xdr:col>15</xdr:col>
      <xdr:colOff>187325</xdr:colOff>
      <xdr:row>29</xdr:row>
      <xdr:rowOff>69850</xdr:rowOff>
    </xdr:to>
    <xdr:sp macro="" textlink="">
      <xdr:nvSpPr>
        <xdr:cNvPr id="71" name="フローチャート: 判断 70"/>
        <xdr:cNvSpPr/>
      </xdr:nvSpPr>
      <xdr:spPr>
        <a:xfrm>
          <a:off x="32385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2" name="フローチャート: 判断 71"/>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55499</xdr:rowOff>
    </xdr:from>
    <xdr:to>
      <xdr:col>7</xdr:col>
      <xdr:colOff>187325</xdr:colOff>
      <xdr:row>28</xdr:row>
      <xdr:rowOff>157099</xdr:rowOff>
    </xdr:to>
    <xdr:sp macro="" textlink="">
      <xdr:nvSpPr>
        <xdr:cNvPr id="73" name="フローチャート: 判断 72"/>
        <xdr:cNvSpPr/>
      </xdr:nvSpPr>
      <xdr:spPr>
        <a:xfrm>
          <a:off x="1714500" y="562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157353</xdr:rowOff>
    </xdr:from>
    <xdr:to>
      <xdr:col>23</xdr:col>
      <xdr:colOff>136525</xdr:colOff>
      <xdr:row>31</xdr:row>
      <xdr:rowOff>87503</xdr:rowOff>
    </xdr:to>
    <xdr:sp macro="" textlink="">
      <xdr:nvSpPr>
        <xdr:cNvPr id="79" name="楕円 78"/>
        <xdr:cNvSpPr/>
      </xdr:nvSpPr>
      <xdr:spPr>
        <a:xfrm>
          <a:off x="4711700" y="607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135780</xdr:rowOff>
    </xdr:from>
    <xdr:ext cx="405111" cy="259045"/>
    <xdr:sp macro="" textlink="">
      <xdr:nvSpPr>
        <xdr:cNvPr id="80" name="有形固定資産減価償却率該当値テキスト"/>
        <xdr:cNvSpPr txBox="1"/>
      </xdr:nvSpPr>
      <xdr:spPr>
        <a:xfrm>
          <a:off x="4813300" y="6050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26924</xdr:rowOff>
    </xdr:from>
    <xdr:to>
      <xdr:col>19</xdr:col>
      <xdr:colOff>187325</xdr:colOff>
      <xdr:row>31</xdr:row>
      <xdr:rowOff>128524</xdr:rowOff>
    </xdr:to>
    <xdr:sp macro="" textlink="">
      <xdr:nvSpPr>
        <xdr:cNvPr id="81" name="楕円 80"/>
        <xdr:cNvSpPr/>
      </xdr:nvSpPr>
      <xdr:spPr>
        <a:xfrm>
          <a:off x="4000500" y="611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36703</xdr:rowOff>
    </xdr:from>
    <xdr:to>
      <xdr:col>23</xdr:col>
      <xdr:colOff>85725</xdr:colOff>
      <xdr:row>31</xdr:row>
      <xdr:rowOff>77724</xdr:rowOff>
    </xdr:to>
    <xdr:cxnSp macro="">
      <xdr:nvCxnSpPr>
        <xdr:cNvPr id="82" name="直線コネクタ 81"/>
        <xdr:cNvCxnSpPr/>
      </xdr:nvCxnSpPr>
      <xdr:spPr>
        <a:xfrm flipV="1">
          <a:off x="4051300" y="6123178"/>
          <a:ext cx="711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26924</xdr:rowOff>
    </xdr:from>
    <xdr:to>
      <xdr:col>15</xdr:col>
      <xdr:colOff>187325</xdr:colOff>
      <xdr:row>31</xdr:row>
      <xdr:rowOff>128524</xdr:rowOff>
    </xdr:to>
    <xdr:sp macro="" textlink="">
      <xdr:nvSpPr>
        <xdr:cNvPr id="83" name="楕円 82"/>
        <xdr:cNvSpPr/>
      </xdr:nvSpPr>
      <xdr:spPr>
        <a:xfrm>
          <a:off x="3238500" y="611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77724</xdr:rowOff>
    </xdr:from>
    <xdr:to>
      <xdr:col>19</xdr:col>
      <xdr:colOff>136525</xdr:colOff>
      <xdr:row>31</xdr:row>
      <xdr:rowOff>77724</xdr:rowOff>
    </xdr:to>
    <xdr:cxnSp macro="">
      <xdr:nvCxnSpPr>
        <xdr:cNvPr id="84" name="直線コネクタ 83"/>
        <xdr:cNvCxnSpPr/>
      </xdr:nvCxnSpPr>
      <xdr:spPr>
        <a:xfrm>
          <a:off x="3289300" y="6164199"/>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168148</xdr:rowOff>
    </xdr:from>
    <xdr:to>
      <xdr:col>11</xdr:col>
      <xdr:colOff>187325</xdr:colOff>
      <xdr:row>31</xdr:row>
      <xdr:rowOff>98298</xdr:rowOff>
    </xdr:to>
    <xdr:sp macro="" textlink="">
      <xdr:nvSpPr>
        <xdr:cNvPr id="85" name="楕円 84"/>
        <xdr:cNvSpPr/>
      </xdr:nvSpPr>
      <xdr:spPr>
        <a:xfrm>
          <a:off x="2476500" y="608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47498</xdr:rowOff>
    </xdr:from>
    <xdr:to>
      <xdr:col>15</xdr:col>
      <xdr:colOff>136525</xdr:colOff>
      <xdr:row>31</xdr:row>
      <xdr:rowOff>77724</xdr:rowOff>
    </xdr:to>
    <xdr:cxnSp macro="">
      <xdr:nvCxnSpPr>
        <xdr:cNvPr id="86" name="直線コネクタ 85"/>
        <xdr:cNvCxnSpPr/>
      </xdr:nvCxnSpPr>
      <xdr:spPr>
        <a:xfrm>
          <a:off x="2527300" y="6133973"/>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146558</xdr:rowOff>
    </xdr:from>
    <xdr:to>
      <xdr:col>7</xdr:col>
      <xdr:colOff>187325</xdr:colOff>
      <xdr:row>31</xdr:row>
      <xdr:rowOff>76708</xdr:rowOff>
    </xdr:to>
    <xdr:sp macro="" textlink="">
      <xdr:nvSpPr>
        <xdr:cNvPr id="87" name="楕円 86"/>
        <xdr:cNvSpPr/>
      </xdr:nvSpPr>
      <xdr:spPr>
        <a:xfrm>
          <a:off x="1714500" y="606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25908</xdr:rowOff>
    </xdr:from>
    <xdr:to>
      <xdr:col>11</xdr:col>
      <xdr:colOff>136525</xdr:colOff>
      <xdr:row>31</xdr:row>
      <xdr:rowOff>47498</xdr:rowOff>
    </xdr:to>
    <xdr:cxnSp macro="">
      <xdr:nvCxnSpPr>
        <xdr:cNvPr id="88" name="直線コネクタ 87"/>
        <xdr:cNvCxnSpPr/>
      </xdr:nvCxnSpPr>
      <xdr:spPr>
        <a:xfrm>
          <a:off x="1765300" y="611238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107967</xdr:rowOff>
    </xdr:from>
    <xdr:ext cx="405111" cy="259045"/>
    <xdr:sp macro="" textlink="">
      <xdr:nvSpPr>
        <xdr:cNvPr id="89" name="n_1aveValue有形固定資産減価償却率"/>
        <xdr:cNvSpPr txBox="1"/>
      </xdr:nvSpPr>
      <xdr:spPr>
        <a:xfrm>
          <a:off x="3836044" y="5508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86377</xdr:rowOff>
    </xdr:from>
    <xdr:ext cx="405111" cy="259045"/>
    <xdr:sp macro="" textlink="">
      <xdr:nvSpPr>
        <xdr:cNvPr id="90" name="n_2aveValue有形固定資産減価償却率"/>
        <xdr:cNvSpPr txBox="1"/>
      </xdr:nvSpPr>
      <xdr:spPr>
        <a:xfrm>
          <a:off x="30867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91" name="n_3aveValue有形固定資産減価償却率"/>
        <xdr:cNvSpPr txBox="1"/>
      </xdr:nvSpPr>
      <xdr:spPr>
        <a:xfrm>
          <a:off x="2324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2176</xdr:rowOff>
    </xdr:from>
    <xdr:ext cx="405111" cy="259045"/>
    <xdr:sp macro="" textlink="">
      <xdr:nvSpPr>
        <xdr:cNvPr id="92" name="n_4aveValue有形固定資産減価償却率"/>
        <xdr:cNvSpPr txBox="1"/>
      </xdr:nvSpPr>
      <xdr:spPr>
        <a:xfrm>
          <a:off x="1562744" y="54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119651</xdr:rowOff>
    </xdr:from>
    <xdr:ext cx="405111" cy="259045"/>
    <xdr:sp macro="" textlink="">
      <xdr:nvSpPr>
        <xdr:cNvPr id="93" name="n_1mainValue有形固定資産減価償却率"/>
        <xdr:cNvSpPr txBox="1"/>
      </xdr:nvSpPr>
      <xdr:spPr>
        <a:xfrm>
          <a:off x="3836044" y="6206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119651</xdr:rowOff>
    </xdr:from>
    <xdr:ext cx="405111" cy="259045"/>
    <xdr:sp macro="" textlink="">
      <xdr:nvSpPr>
        <xdr:cNvPr id="94" name="n_2mainValue有形固定資産減価償却率"/>
        <xdr:cNvSpPr txBox="1"/>
      </xdr:nvSpPr>
      <xdr:spPr>
        <a:xfrm>
          <a:off x="3086744" y="6206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89425</xdr:rowOff>
    </xdr:from>
    <xdr:ext cx="405111" cy="259045"/>
    <xdr:sp macro="" textlink="">
      <xdr:nvSpPr>
        <xdr:cNvPr id="95" name="n_3mainValue有形固定資産減価償却率"/>
        <xdr:cNvSpPr txBox="1"/>
      </xdr:nvSpPr>
      <xdr:spPr>
        <a:xfrm>
          <a:off x="2324744" y="617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67835</xdr:rowOff>
    </xdr:from>
    <xdr:ext cx="405111" cy="259045"/>
    <xdr:sp macro="" textlink="">
      <xdr:nvSpPr>
        <xdr:cNvPr id="96" name="n_4mainValue有形固定資産減価償却率"/>
        <xdr:cNvSpPr txBox="1"/>
      </xdr:nvSpPr>
      <xdr:spPr>
        <a:xfrm>
          <a:off x="1562744" y="6154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年度の債務償還比率は</a:t>
          </a:r>
          <a:r>
            <a:rPr kumimoji="1" lang="en-US" altLang="ja-JP" sz="1100">
              <a:latin typeface="ＭＳ Ｐゴシック" panose="020B0600070205080204" pitchFamily="50" charset="-128"/>
              <a:ea typeface="ＭＳ Ｐゴシック" panose="020B0600070205080204" pitchFamily="50" charset="-128"/>
            </a:rPr>
            <a:t>779.9%</a:t>
          </a:r>
          <a:r>
            <a:rPr kumimoji="1" lang="ja-JP" altLang="en-US" sz="1100">
              <a:latin typeface="ＭＳ Ｐゴシック" panose="020B0600070205080204" pitchFamily="50" charset="-128"/>
              <a:ea typeface="ＭＳ Ｐゴシック" panose="020B0600070205080204" pitchFamily="50" charset="-128"/>
            </a:rPr>
            <a:t>で昨年に比べ、</a:t>
          </a:r>
          <a:r>
            <a:rPr kumimoji="1" lang="en-US" altLang="ja-JP" sz="1100">
              <a:latin typeface="ＭＳ Ｐゴシック" panose="020B0600070205080204" pitchFamily="50" charset="-128"/>
              <a:ea typeface="ＭＳ Ｐゴシック" panose="020B0600070205080204" pitchFamily="50" charset="-128"/>
            </a:rPr>
            <a:t>228.7</a:t>
          </a:r>
          <a:r>
            <a:rPr kumimoji="1" lang="ja-JP" altLang="en-US" sz="1100">
              <a:latin typeface="ＭＳ Ｐゴシック" panose="020B0600070205080204" pitchFamily="50" charset="-128"/>
              <a:ea typeface="ＭＳ Ｐゴシック" panose="020B0600070205080204" pitchFamily="50" charset="-128"/>
            </a:rPr>
            <a:t>ポイント改善している。改善した要因としては、令和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年度に繰上償還を行い、地方債残高を</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億円減少させたことがあげられる。</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しかしながら、類似団体と比較すると</a:t>
          </a:r>
          <a:r>
            <a:rPr kumimoji="1" lang="en-US" altLang="ja-JP" sz="1100">
              <a:latin typeface="ＭＳ Ｐゴシック" panose="020B0600070205080204" pitchFamily="50" charset="-128"/>
              <a:ea typeface="ＭＳ Ｐゴシック" panose="020B0600070205080204" pitchFamily="50" charset="-128"/>
            </a:rPr>
            <a:t>199.8</a:t>
          </a:r>
          <a:r>
            <a:rPr kumimoji="1" lang="ja-JP" altLang="en-US" sz="1100">
              <a:latin typeface="ＭＳ Ｐゴシック" panose="020B0600070205080204" pitchFamily="50" charset="-128"/>
              <a:ea typeface="ＭＳ Ｐゴシック" panose="020B0600070205080204" pitchFamily="50" charset="-128"/>
            </a:rPr>
            <a:t>ポイントの差があり、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将来的に負担すべき実質債務額が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依然として大きいことが分かる。今後も引き続き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繰上償還の実施や公共事業の適正化による新発債の発行抑制を図ることで、財政の健全化に努める必要がある。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4" name="テキスト ボックス 123"/>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6" name="テキスト ボックス 125"/>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42228</xdr:rowOff>
    </xdr:from>
    <xdr:to>
      <xdr:col>76</xdr:col>
      <xdr:colOff>21589</xdr:colOff>
      <xdr:row>34</xdr:row>
      <xdr:rowOff>170670</xdr:rowOff>
    </xdr:to>
    <xdr:cxnSp macro="">
      <xdr:nvCxnSpPr>
        <xdr:cNvPr id="128" name="直線コネクタ 127"/>
        <xdr:cNvCxnSpPr/>
      </xdr:nvCxnSpPr>
      <xdr:spPr>
        <a:xfrm flipV="1">
          <a:off x="14793595" y="5271453"/>
          <a:ext cx="1269" cy="1500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3047</xdr:rowOff>
    </xdr:from>
    <xdr:ext cx="560923" cy="259045"/>
    <xdr:sp macro="" textlink="">
      <xdr:nvSpPr>
        <xdr:cNvPr id="129" name="債務償還比率最小値テキスト"/>
        <xdr:cNvSpPr txBox="1"/>
      </xdr:nvSpPr>
      <xdr:spPr>
        <a:xfrm>
          <a:off x="14846300" y="67753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170670</xdr:rowOff>
    </xdr:from>
    <xdr:to>
      <xdr:col>76</xdr:col>
      <xdr:colOff>111125</xdr:colOff>
      <xdr:row>34</xdr:row>
      <xdr:rowOff>170670</xdr:rowOff>
    </xdr:to>
    <xdr:cxnSp macro="">
      <xdr:nvCxnSpPr>
        <xdr:cNvPr id="130" name="直線コネクタ 129"/>
        <xdr:cNvCxnSpPr/>
      </xdr:nvCxnSpPr>
      <xdr:spPr>
        <a:xfrm>
          <a:off x="14706600" y="677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160355</xdr:rowOff>
    </xdr:from>
    <xdr:ext cx="469744" cy="259045"/>
    <xdr:sp macro="" textlink="">
      <xdr:nvSpPr>
        <xdr:cNvPr id="131" name="債務償還比率最大値テキスト"/>
        <xdr:cNvSpPr txBox="1"/>
      </xdr:nvSpPr>
      <xdr:spPr>
        <a:xfrm>
          <a:off x="14846300" y="504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42228</xdr:rowOff>
    </xdr:from>
    <xdr:to>
      <xdr:col>76</xdr:col>
      <xdr:colOff>111125</xdr:colOff>
      <xdr:row>26</xdr:row>
      <xdr:rowOff>42228</xdr:rowOff>
    </xdr:to>
    <xdr:cxnSp macro="">
      <xdr:nvCxnSpPr>
        <xdr:cNvPr id="132" name="直線コネクタ 131"/>
        <xdr:cNvCxnSpPr/>
      </xdr:nvCxnSpPr>
      <xdr:spPr>
        <a:xfrm>
          <a:off x="14706600" y="527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76099</xdr:rowOff>
    </xdr:from>
    <xdr:ext cx="469744" cy="259045"/>
    <xdr:sp macro="" textlink="">
      <xdr:nvSpPr>
        <xdr:cNvPr id="133" name="債務償還比率平均値テキスト"/>
        <xdr:cNvSpPr txBox="1"/>
      </xdr:nvSpPr>
      <xdr:spPr>
        <a:xfrm>
          <a:off x="14846300" y="5648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53222</xdr:rowOff>
    </xdr:from>
    <xdr:to>
      <xdr:col>76</xdr:col>
      <xdr:colOff>73025</xdr:colOff>
      <xdr:row>29</xdr:row>
      <xdr:rowOff>154822</xdr:rowOff>
    </xdr:to>
    <xdr:sp macro="" textlink="">
      <xdr:nvSpPr>
        <xdr:cNvPr id="134" name="フローチャート: 判断 133"/>
        <xdr:cNvSpPr/>
      </xdr:nvSpPr>
      <xdr:spPr>
        <a:xfrm>
          <a:off x="14744700" y="579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95168</xdr:rowOff>
    </xdr:from>
    <xdr:to>
      <xdr:col>72</xdr:col>
      <xdr:colOff>123825</xdr:colOff>
      <xdr:row>30</xdr:row>
      <xdr:rowOff>25318</xdr:rowOff>
    </xdr:to>
    <xdr:sp macro="" textlink="">
      <xdr:nvSpPr>
        <xdr:cNvPr id="135" name="フローチャート: 判断 134"/>
        <xdr:cNvSpPr/>
      </xdr:nvSpPr>
      <xdr:spPr>
        <a:xfrm>
          <a:off x="14033500" y="583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61087</xdr:rowOff>
    </xdr:from>
    <xdr:to>
      <xdr:col>68</xdr:col>
      <xdr:colOff>123825</xdr:colOff>
      <xdr:row>29</xdr:row>
      <xdr:rowOff>162687</xdr:rowOff>
    </xdr:to>
    <xdr:sp macro="" textlink="">
      <xdr:nvSpPr>
        <xdr:cNvPr id="136" name="フローチャート: 判断 135"/>
        <xdr:cNvSpPr/>
      </xdr:nvSpPr>
      <xdr:spPr>
        <a:xfrm>
          <a:off x="13271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40268</xdr:rowOff>
    </xdr:from>
    <xdr:to>
      <xdr:col>64</xdr:col>
      <xdr:colOff>123825</xdr:colOff>
      <xdr:row>29</xdr:row>
      <xdr:rowOff>141868</xdr:rowOff>
    </xdr:to>
    <xdr:sp macro="" textlink="">
      <xdr:nvSpPr>
        <xdr:cNvPr id="137" name="フローチャート: 判断 136"/>
        <xdr:cNvSpPr/>
      </xdr:nvSpPr>
      <xdr:spPr>
        <a:xfrm>
          <a:off x="12509500" y="578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18832</xdr:rowOff>
    </xdr:from>
    <xdr:to>
      <xdr:col>60</xdr:col>
      <xdr:colOff>123825</xdr:colOff>
      <xdr:row>29</xdr:row>
      <xdr:rowOff>120432</xdr:rowOff>
    </xdr:to>
    <xdr:sp macro="" textlink="">
      <xdr:nvSpPr>
        <xdr:cNvPr id="138" name="フローチャート: 判断 137"/>
        <xdr:cNvSpPr/>
      </xdr:nvSpPr>
      <xdr:spPr>
        <a:xfrm>
          <a:off x="11747500" y="5762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18442</xdr:rowOff>
    </xdr:from>
    <xdr:to>
      <xdr:col>76</xdr:col>
      <xdr:colOff>73025</xdr:colOff>
      <xdr:row>31</xdr:row>
      <xdr:rowOff>120042</xdr:rowOff>
    </xdr:to>
    <xdr:sp macro="" textlink="">
      <xdr:nvSpPr>
        <xdr:cNvPr id="144" name="楕円 143"/>
        <xdr:cNvSpPr/>
      </xdr:nvSpPr>
      <xdr:spPr>
        <a:xfrm>
          <a:off x="14744700" y="610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168319</xdr:rowOff>
    </xdr:from>
    <xdr:ext cx="469744" cy="259045"/>
    <xdr:sp macro="" textlink="">
      <xdr:nvSpPr>
        <xdr:cNvPr id="145" name="債務償還比率該当値テキスト"/>
        <xdr:cNvSpPr txBox="1"/>
      </xdr:nvSpPr>
      <xdr:spPr>
        <a:xfrm>
          <a:off x="14846300" y="608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28230</xdr:rowOff>
    </xdr:from>
    <xdr:to>
      <xdr:col>72</xdr:col>
      <xdr:colOff>123825</xdr:colOff>
      <xdr:row>33</xdr:row>
      <xdr:rowOff>129831</xdr:rowOff>
    </xdr:to>
    <xdr:sp macro="" textlink="">
      <xdr:nvSpPr>
        <xdr:cNvPr id="146" name="楕円 145"/>
        <xdr:cNvSpPr/>
      </xdr:nvSpPr>
      <xdr:spPr>
        <a:xfrm>
          <a:off x="14033500" y="64576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69242</xdr:rowOff>
    </xdr:from>
    <xdr:to>
      <xdr:col>76</xdr:col>
      <xdr:colOff>22225</xdr:colOff>
      <xdr:row>33</xdr:row>
      <xdr:rowOff>79030</xdr:rowOff>
    </xdr:to>
    <xdr:cxnSp macro="">
      <xdr:nvCxnSpPr>
        <xdr:cNvPr id="147" name="直線コネクタ 146"/>
        <xdr:cNvCxnSpPr/>
      </xdr:nvCxnSpPr>
      <xdr:spPr>
        <a:xfrm flipV="1">
          <a:off x="14084300" y="6155717"/>
          <a:ext cx="711200" cy="35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58882</xdr:rowOff>
    </xdr:from>
    <xdr:to>
      <xdr:col>68</xdr:col>
      <xdr:colOff>123825</xdr:colOff>
      <xdr:row>32</xdr:row>
      <xdr:rowOff>160482</xdr:rowOff>
    </xdr:to>
    <xdr:sp macro="" textlink="">
      <xdr:nvSpPr>
        <xdr:cNvPr id="148" name="楕円 147"/>
        <xdr:cNvSpPr/>
      </xdr:nvSpPr>
      <xdr:spPr>
        <a:xfrm>
          <a:off x="13271500" y="631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109682</xdr:rowOff>
    </xdr:from>
    <xdr:to>
      <xdr:col>72</xdr:col>
      <xdr:colOff>73025</xdr:colOff>
      <xdr:row>33</xdr:row>
      <xdr:rowOff>79030</xdr:rowOff>
    </xdr:to>
    <xdr:cxnSp macro="">
      <xdr:nvCxnSpPr>
        <xdr:cNvPr id="149" name="直線コネクタ 148"/>
        <xdr:cNvCxnSpPr/>
      </xdr:nvCxnSpPr>
      <xdr:spPr>
        <a:xfrm>
          <a:off x="13322300" y="6367607"/>
          <a:ext cx="762000" cy="14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13389</xdr:rowOff>
    </xdr:from>
    <xdr:to>
      <xdr:col>64</xdr:col>
      <xdr:colOff>123825</xdr:colOff>
      <xdr:row>32</xdr:row>
      <xdr:rowOff>114989</xdr:rowOff>
    </xdr:to>
    <xdr:sp macro="" textlink="">
      <xdr:nvSpPr>
        <xdr:cNvPr id="150" name="楕円 149"/>
        <xdr:cNvSpPr/>
      </xdr:nvSpPr>
      <xdr:spPr>
        <a:xfrm>
          <a:off x="12509500" y="627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64189</xdr:rowOff>
    </xdr:from>
    <xdr:to>
      <xdr:col>68</xdr:col>
      <xdr:colOff>73025</xdr:colOff>
      <xdr:row>32</xdr:row>
      <xdr:rowOff>109682</xdr:rowOff>
    </xdr:to>
    <xdr:cxnSp macro="">
      <xdr:nvCxnSpPr>
        <xdr:cNvPr id="151" name="直線コネクタ 150"/>
        <xdr:cNvCxnSpPr/>
      </xdr:nvCxnSpPr>
      <xdr:spPr>
        <a:xfrm>
          <a:off x="12560300" y="6322114"/>
          <a:ext cx="762000" cy="4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63935</xdr:rowOff>
    </xdr:from>
    <xdr:to>
      <xdr:col>60</xdr:col>
      <xdr:colOff>123825</xdr:colOff>
      <xdr:row>31</xdr:row>
      <xdr:rowOff>165535</xdr:rowOff>
    </xdr:to>
    <xdr:sp macro="" textlink="">
      <xdr:nvSpPr>
        <xdr:cNvPr id="152" name="楕円 151"/>
        <xdr:cNvSpPr/>
      </xdr:nvSpPr>
      <xdr:spPr>
        <a:xfrm>
          <a:off x="11747500" y="615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114735</xdr:rowOff>
    </xdr:from>
    <xdr:to>
      <xdr:col>64</xdr:col>
      <xdr:colOff>73025</xdr:colOff>
      <xdr:row>32</xdr:row>
      <xdr:rowOff>64189</xdr:rowOff>
    </xdr:to>
    <xdr:cxnSp macro="">
      <xdr:nvCxnSpPr>
        <xdr:cNvPr id="153" name="直線コネクタ 152"/>
        <xdr:cNvCxnSpPr/>
      </xdr:nvCxnSpPr>
      <xdr:spPr>
        <a:xfrm>
          <a:off x="11798300" y="6201210"/>
          <a:ext cx="762000" cy="12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41845</xdr:rowOff>
    </xdr:from>
    <xdr:ext cx="469744" cy="259045"/>
    <xdr:sp macro="" textlink="">
      <xdr:nvSpPr>
        <xdr:cNvPr id="154" name="n_1aveValue債務償還比率"/>
        <xdr:cNvSpPr txBox="1"/>
      </xdr:nvSpPr>
      <xdr:spPr>
        <a:xfrm>
          <a:off x="13836727" y="561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7764</xdr:rowOff>
    </xdr:from>
    <xdr:ext cx="469744" cy="259045"/>
    <xdr:sp macro="" textlink="">
      <xdr:nvSpPr>
        <xdr:cNvPr id="155" name="n_2aveValue債務償還比率"/>
        <xdr:cNvSpPr txBox="1"/>
      </xdr:nvSpPr>
      <xdr:spPr>
        <a:xfrm>
          <a:off x="13087427" y="557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158395</xdr:rowOff>
    </xdr:from>
    <xdr:ext cx="469744" cy="259045"/>
    <xdr:sp macro="" textlink="">
      <xdr:nvSpPr>
        <xdr:cNvPr id="156" name="n_3aveValue債務償還比率"/>
        <xdr:cNvSpPr txBox="1"/>
      </xdr:nvSpPr>
      <xdr:spPr>
        <a:xfrm>
          <a:off x="12325427" y="555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136959</xdr:rowOff>
    </xdr:from>
    <xdr:ext cx="469744" cy="259045"/>
    <xdr:sp macro="" textlink="">
      <xdr:nvSpPr>
        <xdr:cNvPr id="157" name="n_4aveValue債務償還比率"/>
        <xdr:cNvSpPr txBox="1"/>
      </xdr:nvSpPr>
      <xdr:spPr>
        <a:xfrm>
          <a:off x="11563427" y="5537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120957</xdr:rowOff>
    </xdr:from>
    <xdr:ext cx="560923" cy="259045"/>
    <xdr:sp macro="" textlink="">
      <xdr:nvSpPr>
        <xdr:cNvPr id="158" name="n_1mainValue債務償還比率"/>
        <xdr:cNvSpPr txBox="1"/>
      </xdr:nvSpPr>
      <xdr:spPr>
        <a:xfrm>
          <a:off x="13791138" y="655033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151609</xdr:rowOff>
    </xdr:from>
    <xdr:ext cx="469744" cy="259045"/>
    <xdr:sp macro="" textlink="">
      <xdr:nvSpPr>
        <xdr:cNvPr id="159" name="n_2mainValue債務償還比率"/>
        <xdr:cNvSpPr txBox="1"/>
      </xdr:nvSpPr>
      <xdr:spPr>
        <a:xfrm>
          <a:off x="13087427" y="6409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106116</xdr:rowOff>
    </xdr:from>
    <xdr:ext cx="469744" cy="259045"/>
    <xdr:sp macro="" textlink="">
      <xdr:nvSpPr>
        <xdr:cNvPr id="160" name="n_3mainValue債務償還比率"/>
        <xdr:cNvSpPr txBox="1"/>
      </xdr:nvSpPr>
      <xdr:spPr>
        <a:xfrm>
          <a:off x="12325427" y="636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156662</xdr:rowOff>
    </xdr:from>
    <xdr:ext cx="469744" cy="259045"/>
    <xdr:sp macro="" textlink="">
      <xdr:nvSpPr>
        <xdr:cNvPr id="161" name="n_4mainValue債務償還比率"/>
        <xdr:cNvSpPr txBox="1"/>
      </xdr:nvSpPr>
      <xdr:spPr>
        <a:xfrm>
          <a:off x="11563427" y="624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28,235
28,084
280.08
27,296,056
26,740,223
445,697
10,551,210
22,713,839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38100</xdr:rowOff>
    </xdr:from>
    <xdr:to>
      <xdr:col>24</xdr:col>
      <xdr:colOff>62865</xdr:colOff>
      <xdr:row>41</xdr:row>
      <xdr:rowOff>66675</xdr:rowOff>
    </xdr:to>
    <xdr:cxnSp macro="">
      <xdr:nvCxnSpPr>
        <xdr:cNvPr id="57" name="直線コネクタ 56"/>
        <xdr:cNvCxnSpPr/>
      </xdr:nvCxnSpPr>
      <xdr:spPr>
        <a:xfrm flipV="1">
          <a:off x="4634865" y="586740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70502</xdr:rowOff>
    </xdr:from>
    <xdr:ext cx="405111" cy="259045"/>
    <xdr:sp macro="" textlink="">
      <xdr:nvSpPr>
        <xdr:cNvPr id="58" name="【道路】&#10;有形固定資産減価償却率最小値テキスト"/>
        <xdr:cNvSpPr txBox="1"/>
      </xdr:nvSpPr>
      <xdr:spPr>
        <a:xfrm>
          <a:off x="4673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66675</xdr:rowOff>
    </xdr:from>
    <xdr:to>
      <xdr:col>24</xdr:col>
      <xdr:colOff>152400</xdr:colOff>
      <xdr:row>41</xdr:row>
      <xdr:rowOff>66675</xdr:rowOff>
    </xdr:to>
    <xdr:cxnSp macro="">
      <xdr:nvCxnSpPr>
        <xdr:cNvPr id="59" name="直線コネクタ 58"/>
        <xdr:cNvCxnSpPr/>
      </xdr:nvCxnSpPr>
      <xdr:spPr>
        <a:xfrm>
          <a:off x="4546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156227</xdr:rowOff>
    </xdr:from>
    <xdr:ext cx="405111" cy="259045"/>
    <xdr:sp macro="" textlink="">
      <xdr:nvSpPr>
        <xdr:cNvPr id="60" name="【道路】&#10;有形固定資産減価償却率最大値テキスト"/>
        <xdr:cNvSpPr txBox="1"/>
      </xdr:nvSpPr>
      <xdr:spPr>
        <a:xfrm>
          <a:off x="4673600" y="564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38100</xdr:rowOff>
    </xdr:from>
    <xdr:to>
      <xdr:col>24</xdr:col>
      <xdr:colOff>152400</xdr:colOff>
      <xdr:row>34</xdr:row>
      <xdr:rowOff>38100</xdr:rowOff>
    </xdr:to>
    <xdr:cxnSp macro="">
      <xdr:nvCxnSpPr>
        <xdr:cNvPr id="61" name="直線コネクタ 60"/>
        <xdr:cNvCxnSpPr/>
      </xdr:nvCxnSpPr>
      <xdr:spPr>
        <a:xfrm>
          <a:off x="4546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76852</xdr:rowOff>
    </xdr:from>
    <xdr:ext cx="405111" cy="259045"/>
    <xdr:sp macro="" textlink="">
      <xdr:nvSpPr>
        <xdr:cNvPr id="62" name="【道路】&#10;有形固定資産減価償却率平均値テキスト"/>
        <xdr:cNvSpPr txBox="1"/>
      </xdr:nvSpPr>
      <xdr:spPr>
        <a:xfrm>
          <a:off x="4673600" y="624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3" name="フローチャート: 判断 62"/>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42545</xdr:rowOff>
    </xdr:from>
    <xdr:to>
      <xdr:col>20</xdr:col>
      <xdr:colOff>38100</xdr:colOff>
      <xdr:row>37</xdr:row>
      <xdr:rowOff>144145</xdr:rowOff>
    </xdr:to>
    <xdr:sp macro="" textlink="">
      <xdr:nvSpPr>
        <xdr:cNvPr id="64" name="フローチャート: 判断 63"/>
        <xdr:cNvSpPr/>
      </xdr:nvSpPr>
      <xdr:spPr>
        <a:xfrm>
          <a:off x="3746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xdr:rowOff>
    </xdr:from>
    <xdr:to>
      <xdr:col>15</xdr:col>
      <xdr:colOff>101600</xdr:colOff>
      <xdr:row>37</xdr:row>
      <xdr:rowOff>106045</xdr:rowOff>
    </xdr:to>
    <xdr:sp macro="" textlink="">
      <xdr:nvSpPr>
        <xdr:cNvPr id="65" name="フローチャート: 判断 64"/>
        <xdr:cNvSpPr/>
      </xdr:nvSpPr>
      <xdr:spPr>
        <a:xfrm>
          <a:off x="2857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135890</xdr:rowOff>
    </xdr:from>
    <xdr:to>
      <xdr:col>10</xdr:col>
      <xdr:colOff>165100</xdr:colOff>
      <xdr:row>37</xdr:row>
      <xdr:rowOff>66040</xdr:rowOff>
    </xdr:to>
    <xdr:sp macro="" textlink="">
      <xdr:nvSpPr>
        <xdr:cNvPr id="66" name="フローチャート: 判断 65"/>
        <xdr:cNvSpPr/>
      </xdr:nvSpPr>
      <xdr:spPr>
        <a:xfrm>
          <a:off x="1968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99695</xdr:rowOff>
    </xdr:from>
    <xdr:to>
      <xdr:col>6</xdr:col>
      <xdr:colOff>38100</xdr:colOff>
      <xdr:row>37</xdr:row>
      <xdr:rowOff>29845</xdr:rowOff>
    </xdr:to>
    <xdr:sp macro="" textlink="">
      <xdr:nvSpPr>
        <xdr:cNvPr id="67" name="フローチャート: 判断 66"/>
        <xdr:cNvSpPr/>
      </xdr:nvSpPr>
      <xdr:spPr>
        <a:xfrm>
          <a:off x="1079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133985</xdr:rowOff>
    </xdr:from>
    <xdr:to>
      <xdr:col>24</xdr:col>
      <xdr:colOff>114300</xdr:colOff>
      <xdr:row>40</xdr:row>
      <xdr:rowOff>64135</xdr:rowOff>
    </xdr:to>
    <xdr:sp macro="" textlink="">
      <xdr:nvSpPr>
        <xdr:cNvPr id="73" name="楕円 72"/>
        <xdr:cNvSpPr/>
      </xdr:nvSpPr>
      <xdr:spPr>
        <a:xfrm>
          <a:off x="45847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112412</xdr:rowOff>
    </xdr:from>
    <xdr:ext cx="405111" cy="259045"/>
    <xdr:sp macro="" textlink="">
      <xdr:nvSpPr>
        <xdr:cNvPr id="74" name="【道路】&#10;有形固定資産減価償却率該当値テキスト"/>
        <xdr:cNvSpPr txBox="1"/>
      </xdr:nvSpPr>
      <xdr:spPr>
        <a:xfrm>
          <a:off x="4673600" y="67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107315</xdr:rowOff>
    </xdr:from>
    <xdr:to>
      <xdr:col>20</xdr:col>
      <xdr:colOff>38100</xdr:colOff>
      <xdr:row>40</xdr:row>
      <xdr:rowOff>37465</xdr:rowOff>
    </xdr:to>
    <xdr:sp macro="" textlink="">
      <xdr:nvSpPr>
        <xdr:cNvPr id="75" name="楕円 74"/>
        <xdr:cNvSpPr/>
      </xdr:nvSpPr>
      <xdr:spPr>
        <a:xfrm>
          <a:off x="37465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158115</xdr:rowOff>
    </xdr:from>
    <xdr:to>
      <xdr:col>24</xdr:col>
      <xdr:colOff>63500</xdr:colOff>
      <xdr:row>40</xdr:row>
      <xdr:rowOff>13335</xdr:rowOff>
    </xdr:to>
    <xdr:cxnSp macro="">
      <xdr:nvCxnSpPr>
        <xdr:cNvPr id="76" name="直線コネクタ 75"/>
        <xdr:cNvCxnSpPr/>
      </xdr:nvCxnSpPr>
      <xdr:spPr>
        <a:xfrm>
          <a:off x="3797300" y="684466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86360</xdr:rowOff>
    </xdr:from>
    <xdr:to>
      <xdr:col>15</xdr:col>
      <xdr:colOff>101600</xdr:colOff>
      <xdr:row>40</xdr:row>
      <xdr:rowOff>16510</xdr:rowOff>
    </xdr:to>
    <xdr:sp macro="" textlink="">
      <xdr:nvSpPr>
        <xdr:cNvPr id="77" name="楕円 76"/>
        <xdr:cNvSpPr/>
      </xdr:nvSpPr>
      <xdr:spPr>
        <a:xfrm>
          <a:off x="2857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137160</xdr:rowOff>
    </xdr:from>
    <xdr:to>
      <xdr:col>19</xdr:col>
      <xdr:colOff>177800</xdr:colOff>
      <xdr:row>39</xdr:row>
      <xdr:rowOff>158115</xdr:rowOff>
    </xdr:to>
    <xdr:cxnSp macro="">
      <xdr:nvCxnSpPr>
        <xdr:cNvPr id="78" name="直線コネクタ 77"/>
        <xdr:cNvCxnSpPr/>
      </xdr:nvCxnSpPr>
      <xdr:spPr>
        <a:xfrm>
          <a:off x="2908300" y="682371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57785</xdr:rowOff>
    </xdr:from>
    <xdr:to>
      <xdr:col>10</xdr:col>
      <xdr:colOff>165100</xdr:colOff>
      <xdr:row>39</xdr:row>
      <xdr:rowOff>159385</xdr:rowOff>
    </xdr:to>
    <xdr:sp macro="" textlink="">
      <xdr:nvSpPr>
        <xdr:cNvPr id="79" name="楕円 78"/>
        <xdr:cNvSpPr/>
      </xdr:nvSpPr>
      <xdr:spPr>
        <a:xfrm>
          <a:off x="1968500" y="67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108585</xdr:rowOff>
    </xdr:from>
    <xdr:to>
      <xdr:col>15</xdr:col>
      <xdr:colOff>50800</xdr:colOff>
      <xdr:row>39</xdr:row>
      <xdr:rowOff>137160</xdr:rowOff>
    </xdr:to>
    <xdr:cxnSp macro="">
      <xdr:nvCxnSpPr>
        <xdr:cNvPr id="80" name="直線コネクタ 79"/>
        <xdr:cNvCxnSpPr/>
      </xdr:nvCxnSpPr>
      <xdr:spPr>
        <a:xfrm>
          <a:off x="2019300" y="67951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29210</xdr:rowOff>
    </xdr:from>
    <xdr:to>
      <xdr:col>6</xdr:col>
      <xdr:colOff>38100</xdr:colOff>
      <xdr:row>39</xdr:row>
      <xdr:rowOff>130810</xdr:rowOff>
    </xdr:to>
    <xdr:sp macro="" textlink="">
      <xdr:nvSpPr>
        <xdr:cNvPr id="81" name="楕円 80"/>
        <xdr:cNvSpPr/>
      </xdr:nvSpPr>
      <xdr:spPr>
        <a:xfrm>
          <a:off x="1079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80010</xdr:rowOff>
    </xdr:from>
    <xdr:to>
      <xdr:col>10</xdr:col>
      <xdr:colOff>114300</xdr:colOff>
      <xdr:row>39</xdr:row>
      <xdr:rowOff>108585</xdr:rowOff>
    </xdr:to>
    <xdr:cxnSp macro="">
      <xdr:nvCxnSpPr>
        <xdr:cNvPr id="82" name="直線コネクタ 81"/>
        <xdr:cNvCxnSpPr/>
      </xdr:nvCxnSpPr>
      <xdr:spPr>
        <a:xfrm>
          <a:off x="1130300" y="67665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160672</xdr:rowOff>
    </xdr:from>
    <xdr:ext cx="405111" cy="259045"/>
    <xdr:sp macro="" textlink="">
      <xdr:nvSpPr>
        <xdr:cNvPr id="83" name="n_1aveValue【道路】&#10;有形固定資産減価償却率"/>
        <xdr:cNvSpPr txBox="1"/>
      </xdr:nvSpPr>
      <xdr:spPr>
        <a:xfrm>
          <a:off x="35820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122572</xdr:rowOff>
    </xdr:from>
    <xdr:ext cx="405111" cy="259045"/>
    <xdr:sp macro="" textlink="">
      <xdr:nvSpPr>
        <xdr:cNvPr id="84" name="n_2aveValue【道路】&#10;有形固定資産減価償却率"/>
        <xdr:cNvSpPr txBox="1"/>
      </xdr:nvSpPr>
      <xdr:spPr>
        <a:xfrm>
          <a:off x="2705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82567</xdr:rowOff>
    </xdr:from>
    <xdr:ext cx="405111" cy="259045"/>
    <xdr:sp macro="" textlink="">
      <xdr:nvSpPr>
        <xdr:cNvPr id="85" name="n_3aveValue【道路】&#10;有形固定資産減価償却率"/>
        <xdr:cNvSpPr txBox="1"/>
      </xdr:nvSpPr>
      <xdr:spPr>
        <a:xfrm>
          <a:off x="1816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46372</xdr:rowOff>
    </xdr:from>
    <xdr:ext cx="405111" cy="259045"/>
    <xdr:sp macro="" textlink="">
      <xdr:nvSpPr>
        <xdr:cNvPr id="86" name="n_4aveValue【道路】&#10;有形固定資産減価償却率"/>
        <xdr:cNvSpPr txBox="1"/>
      </xdr:nvSpPr>
      <xdr:spPr>
        <a:xfrm>
          <a:off x="927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28592</xdr:rowOff>
    </xdr:from>
    <xdr:ext cx="405111" cy="259045"/>
    <xdr:sp macro="" textlink="">
      <xdr:nvSpPr>
        <xdr:cNvPr id="87" name="n_1mainValue【道路】&#10;有形固定資産減価償却率"/>
        <xdr:cNvSpPr txBox="1"/>
      </xdr:nvSpPr>
      <xdr:spPr>
        <a:xfrm>
          <a:off x="3582044" y="688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7637</xdr:rowOff>
    </xdr:from>
    <xdr:ext cx="405111" cy="259045"/>
    <xdr:sp macro="" textlink="">
      <xdr:nvSpPr>
        <xdr:cNvPr id="88" name="n_2mainValue【道路】&#10;有形固定資産減価償却率"/>
        <xdr:cNvSpPr txBox="1"/>
      </xdr:nvSpPr>
      <xdr:spPr>
        <a:xfrm>
          <a:off x="2705744" y="686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150512</xdr:rowOff>
    </xdr:from>
    <xdr:ext cx="405111" cy="259045"/>
    <xdr:sp macro="" textlink="">
      <xdr:nvSpPr>
        <xdr:cNvPr id="89" name="n_3mainValue【道路】&#10;有形固定資産減価償却率"/>
        <xdr:cNvSpPr txBox="1"/>
      </xdr:nvSpPr>
      <xdr:spPr>
        <a:xfrm>
          <a:off x="1816744" y="683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121937</xdr:rowOff>
    </xdr:from>
    <xdr:ext cx="405111" cy="259045"/>
    <xdr:sp macro="" textlink="">
      <xdr:nvSpPr>
        <xdr:cNvPr id="90" name="n_4mainValue【道路】&#10;有形固定資産減価償却率"/>
        <xdr:cNvSpPr txBox="1"/>
      </xdr:nvSpPr>
      <xdr:spPr>
        <a:xfrm>
          <a:off x="927744"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128244</xdr:rowOff>
    </xdr:from>
    <xdr:to>
      <xdr:col>54</xdr:col>
      <xdr:colOff>189865</xdr:colOff>
      <xdr:row>41</xdr:row>
      <xdr:rowOff>68732</xdr:rowOff>
    </xdr:to>
    <xdr:cxnSp macro="">
      <xdr:nvCxnSpPr>
        <xdr:cNvPr id="114" name="直線コネクタ 113"/>
        <xdr:cNvCxnSpPr/>
      </xdr:nvCxnSpPr>
      <xdr:spPr>
        <a:xfrm flipV="1">
          <a:off x="10476865" y="5786094"/>
          <a:ext cx="0" cy="1312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72559</xdr:rowOff>
    </xdr:from>
    <xdr:ext cx="469744" cy="259045"/>
    <xdr:sp macro="" textlink="">
      <xdr:nvSpPr>
        <xdr:cNvPr id="115" name="【道路】&#10;一人当たり延長最小値テキスト"/>
        <xdr:cNvSpPr txBox="1"/>
      </xdr:nvSpPr>
      <xdr:spPr>
        <a:xfrm>
          <a:off x="10515600" y="710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68732</xdr:rowOff>
    </xdr:from>
    <xdr:to>
      <xdr:col>55</xdr:col>
      <xdr:colOff>88900</xdr:colOff>
      <xdr:row>41</xdr:row>
      <xdr:rowOff>68732</xdr:rowOff>
    </xdr:to>
    <xdr:cxnSp macro="">
      <xdr:nvCxnSpPr>
        <xdr:cNvPr id="116" name="直線コネクタ 115"/>
        <xdr:cNvCxnSpPr/>
      </xdr:nvCxnSpPr>
      <xdr:spPr>
        <a:xfrm>
          <a:off x="10388600" y="709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74921</xdr:rowOff>
    </xdr:from>
    <xdr:ext cx="534377" cy="259045"/>
    <xdr:sp macro="" textlink="">
      <xdr:nvSpPr>
        <xdr:cNvPr id="117" name="【道路】&#10;一人当たり延長最大値テキスト"/>
        <xdr:cNvSpPr txBox="1"/>
      </xdr:nvSpPr>
      <xdr:spPr>
        <a:xfrm>
          <a:off x="10515600" y="556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128244</xdr:rowOff>
    </xdr:from>
    <xdr:to>
      <xdr:col>55</xdr:col>
      <xdr:colOff>88900</xdr:colOff>
      <xdr:row>33</xdr:row>
      <xdr:rowOff>128244</xdr:rowOff>
    </xdr:to>
    <xdr:cxnSp macro="">
      <xdr:nvCxnSpPr>
        <xdr:cNvPr id="118" name="直線コネクタ 117"/>
        <xdr:cNvCxnSpPr/>
      </xdr:nvCxnSpPr>
      <xdr:spPr>
        <a:xfrm>
          <a:off x="10388600" y="578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37278</xdr:rowOff>
    </xdr:from>
    <xdr:ext cx="534377" cy="259045"/>
    <xdr:sp macro="" textlink="">
      <xdr:nvSpPr>
        <xdr:cNvPr id="119" name="【道路】&#10;一人当たり延長平均値テキスト"/>
        <xdr:cNvSpPr txBox="1"/>
      </xdr:nvSpPr>
      <xdr:spPr>
        <a:xfrm>
          <a:off x="10515600" y="6552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58851</xdr:rowOff>
    </xdr:from>
    <xdr:to>
      <xdr:col>55</xdr:col>
      <xdr:colOff>50800</xdr:colOff>
      <xdr:row>38</xdr:row>
      <xdr:rowOff>160451</xdr:rowOff>
    </xdr:to>
    <xdr:sp macro="" textlink="">
      <xdr:nvSpPr>
        <xdr:cNvPr id="120" name="フローチャート: 判断 119"/>
        <xdr:cNvSpPr/>
      </xdr:nvSpPr>
      <xdr:spPr>
        <a:xfrm>
          <a:off x="10426700" y="657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87332</xdr:rowOff>
    </xdr:from>
    <xdr:to>
      <xdr:col>50</xdr:col>
      <xdr:colOff>165100</xdr:colOff>
      <xdr:row>39</xdr:row>
      <xdr:rowOff>17482</xdr:rowOff>
    </xdr:to>
    <xdr:sp macro="" textlink="">
      <xdr:nvSpPr>
        <xdr:cNvPr id="121" name="フローチャート: 判断 120"/>
        <xdr:cNvSpPr/>
      </xdr:nvSpPr>
      <xdr:spPr>
        <a:xfrm>
          <a:off x="9588500" y="660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109658</xdr:rowOff>
    </xdr:from>
    <xdr:to>
      <xdr:col>46</xdr:col>
      <xdr:colOff>38100</xdr:colOff>
      <xdr:row>39</xdr:row>
      <xdr:rowOff>39808</xdr:rowOff>
    </xdr:to>
    <xdr:sp macro="" textlink="">
      <xdr:nvSpPr>
        <xdr:cNvPr id="122" name="フローチャート: 判断 121"/>
        <xdr:cNvSpPr/>
      </xdr:nvSpPr>
      <xdr:spPr>
        <a:xfrm>
          <a:off x="8699500" y="662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132747</xdr:rowOff>
    </xdr:from>
    <xdr:to>
      <xdr:col>41</xdr:col>
      <xdr:colOff>101600</xdr:colOff>
      <xdr:row>39</xdr:row>
      <xdr:rowOff>62897</xdr:rowOff>
    </xdr:to>
    <xdr:sp macro="" textlink="">
      <xdr:nvSpPr>
        <xdr:cNvPr id="123" name="フローチャート: 判断 122"/>
        <xdr:cNvSpPr/>
      </xdr:nvSpPr>
      <xdr:spPr>
        <a:xfrm>
          <a:off x="7810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89427</xdr:rowOff>
    </xdr:from>
    <xdr:to>
      <xdr:col>36</xdr:col>
      <xdr:colOff>165100</xdr:colOff>
      <xdr:row>39</xdr:row>
      <xdr:rowOff>19577</xdr:rowOff>
    </xdr:to>
    <xdr:sp macro="" textlink="">
      <xdr:nvSpPr>
        <xdr:cNvPr id="124" name="フローチャート: 判断 123"/>
        <xdr:cNvSpPr/>
      </xdr:nvSpPr>
      <xdr:spPr>
        <a:xfrm>
          <a:off x="6921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126289</xdr:rowOff>
    </xdr:from>
    <xdr:to>
      <xdr:col>55</xdr:col>
      <xdr:colOff>50800</xdr:colOff>
      <xdr:row>38</xdr:row>
      <xdr:rowOff>56438</xdr:rowOff>
    </xdr:to>
    <xdr:sp macro="" textlink="">
      <xdr:nvSpPr>
        <xdr:cNvPr id="130" name="楕円 129"/>
        <xdr:cNvSpPr/>
      </xdr:nvSpPr>
      <xdr:spPr>
        <a:xfrm>
          <a:off x="10426700" y="64699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149166</xdr:rowOff>
    </xdr:from>
    <xdr:ext cx="534377" cy="259045"/>
    <xdr:sp macro="" textlink="">
      <xdr:nvSpPr>
        <xdr:cNvPr id="131" name="【道路】&#10;一人当たり延長該当値テキスト"/>
        <xdr:cNvSpPr txBox="1"/>
      </xdr:nvSpPr>
      <xdr:spPr>
        <a:xfrm>
          <a:off x="10515600" y="632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142958</xdr:rowOff>
    </xdr:from>
    <xdr:to>
      <xdr:col>50</xdr:col>
      <xdr:colOff>165100</xdr:colOff>
      <xdr:row>38</xdr:row>
      <xdr:rowOff>73107</xdr:rowOff>
    </xdr:to>
    <xdr:sp macro="" textlink="">
      <xdr:nvSpPr>
        <xdr:cNvPr id="132" name="楕円 131"/>
        <xdr:cNvSpPr/>
      </xdr:nvSpPr>
      <xdr:spPr>
        <a:xfrm>
          <a:off x="9588500" y="64866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5638</xdr:rowOff>
    </xdr:from>
    <xdr:to>
      <xdr:col>55</xdr:col>
      <xdr:colOff>0</xdr:colOff>
      <xdr:row>38</xdr:row>
      <xdr:rowOff>22307</xdr:rowOff>
    </xdr:to>
    <xdr:cxnSp macro="">
      <xdr:nvCxnSpPr>
        <xdr:cNvPr id="133" name="直線コネクタ 132"/>
        <xdr:cNvCxnSpPr/>
      </xdr:nvCxnSpPr>
      <xdr:spPr>
        <a:xfrm flipV="1">
          <a:off x="9639300" y="6520738"/>
          <a:ext cx="838200" cy="1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158807</xdr:rowOff>
    </xdr:from>
    <xdr:to>
      <xdr:col>46</xdr:col>
      <xdr:colOff>38100</xdr:colOff>
      <xdr:row>38</xdr:row>
      <xdr:rowOff>88957</xdr:rowOff>
    </xdr:to>
    <xdr:sp macro="" textlink="">
      <xdr:nvSpPr>
        <xdr:cNvPr id="134" name="楕円 133"/>
        <xdr:cNvSpPr/>
      </xdr:nvSpPr>
      <xdr:spPr>
        <a:xfrm>
          <a:off x="8699500" y="650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22307</xdr:rowOff>
    </xdr:from>
    <xdr:to>
      <xdr:col>50</xdr:col>
      <xdr:colOff>114300</xdr:colOff>
      <xdr:row>38</xdr:row>
      <xdr:rowOff>38157</xdr:rowOff>
    </xdr:to>
    <xdr:cxnSp macro="">
      <xdr:nvCxnSpPr>
        <xdr:cNvPr id="135" name="直線コネクタ 134"/>
        <xdr:cNvCxnSpPr/>
      </xdr:nvCxnSpPr>
      <xdr:spPr>
        <a:xfrm flipV="1">
          <a:off x="8750300" y="6537407"/>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157702</xdr:rowOff>
    </xdr:from>
    <xdr:to>
      <xdr:col>41</xdr:col>
      <xdr:colOff>101600</xdr:colOff>
      <xdr:row>42</xdr:row>
      <xdr:rowOff>87852</xdr:rowOff>
    </xdr:to>
    <xdr:sp macro="" textlink="">
      <xdr:nvSpPr>
        <xdr:cNvPr id="136" name="楕円 135"/>
        <xdr:cNvSpPr/>
      </xdr:nvSpPr>
      <xdr:spPr>
        <a:xfrm>
          <a:off x="7810500" y="718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38157</xdr:rowOff>
    </xdr:from>
    <xdr:to>
      <xdr:col>45</xdr:col>
      <xdr:colOff>177800</xdr:colOff>
      <xdr:row>42</xdr:row>
      <xdr:rowOff>37052</xdr:rowOff>
    </xdr:to>
    <xdr:cxnSp macro="">
      <xdr:nvCxnSpPr>
        <xdr:cNvPr id="137" name="直線コネクタ 136"/>
        <xdr:cNvCxnSpPr/>
      </xdr:nvCxnSpPr>
      <xdr:spPr>
        <a:xfrm flipV="1">
          <a:off x="7861300" y="6553257"/>
          <a:ext cx="889000" cy="68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29439</xdr:rowOff>
    </xdr:from>
    <xdr:to>
      <xdr:col>36</xdr:col>
      <xdr:colOff>165100</xdr:colOff>
      <xdr:row>38</xdr:row>
      <xdr:rowOff>131039</xdr:rowOff>
    </xdr:to>
    <xdr:sp macro="" textlink="">
      <xdr:nvSpPr>
        <xdr:cNvPr id="138" name="楕円 137"/>
        <xdr:cNvSpPr/>
      </xdr:nvSpPr>
      <xdr:spPr>
        <a:xfrm>
          <a:off x="6921500" y="65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80239</xdr:rowOff>
    </xdr:from>
    <xdr:to>
      <xdr:col>41</xdr:col>
      <xdr:colOff>50800</xdr:colOff>
      <xdr:row>42</xdr:row>
      <xdr:rowOff>37052</xdr:rowOff>
    </xdr:to>
    <xdr:cxnSp macro="">
      <xdr:nvCxnSpPr>
        <xdr:cNvPr id="139" name="直線コネクタ 138"/>
        <xdr:cNvCxnSpPr/>
      </xdr:nvCxnSpPr>
      <xdr:spPr>
        <a:xfrm>
          <a:off x="6972300" y="6595339"/>
          <a:ext cx="889000" cy="64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8609</xdr:rowOff>
    </xdr:from>
    <xdr:ext cx="534377" cy="259045"/>
    <xdr:sp macro="" textlink="">
      <xdr:nvSpPr>
        <xdr:cNvPr id="140" name="n_1aveValue【道路】&#10;一人当たり延長"/>
        <xdr:cNvSpPr txBox="1"/>
      </xdr:nvSpPr>
      <xdr:spPr>
        <a:xfrm>
          <a:off x="9359411" y="669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30935</xdr:rowOff>
    </xdr:from>
    <xdr:ext cx="534377" cy="259045"/>
    <xdr:sp macro="" textlink="">
      <xdr:nvSpPr>
        <xdr:cNvPr id="141" name="n_2aveValue【道路】&#10;一人当たり延長"/>
        <xdr:cNvSpPr txBox="1"/>
      </xdr:nvSpPr>
      <xdr:spPr>
        <a:xfrm>
          <a:off x="8483111" y="671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79424</xdr:rowOff>
    </xdr:from>
    <xdr:ext cx="534377" cy="259045"/>
    <xdr:sp macro="" textlink="">
      <xdr:nvSpPr>
        <xdr:cNvPr id="142" name="n_3aveValue【道路】&#10;一人当たり延長"/>
        <xdr:cNvSpPr txBox="1"/>
      </xdr:nvSpPr>
      <xdr:spPr>
        <a:xfrm>
          <a:off x="7594111" y="642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10704</xdr:rowOff>
    </xdr:from>
    <xdr:ext cx="534377" cy="259045"/>
    <xdr:sp macro="" textlink="">
      <xdr:nvSpPr>
        <xdr:cNvPr id="143" name="n_4aveValue【道路】&#10;一人当たり延長"/>
        <xdr:cNvSpPr txBox="1"/>
      </xdr:nvSpPr>
      <xdr:spPr>
        <a:xfrm>
          <a:off x="6705111" y="66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89635</xdr:rowOff>
    </xdr:from>
    <xdr:ext cx="534377" cy="259045"/>
    <xdr:sp macro="" textlink="">
      <xdr:nvSpPr>
        <xdr:cNvPr id="144" name="n_1mainValue【道路】&#10;一人当たり延長"/>
        <xdr:cNvSpPr txBox="1"/>
      </xdr:nvSpPr>
      <xdr:spPr>
        <a:xfrm>
          <a:off x="9359411" y="626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105484</xdr:rowOff>
    </xdr:from>
    <xdr:ext cx="534377" cy="259045"/>
    <xdr:sp macro="" textlink="">
      <xdr:nvSpPr>
        <xdr:cNvPr id="145" name="n_2mainValue【道路】&#10;一人当たり延長"/>
        <xdr:cNvSpPr txBox="1"/>
      </xdr:nvSpPr>
      <xdr:spPr>
        <a:xfrm>
          <a:off x="8483111" y="627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78979</xdr:rowOff>
    </xdr:from>
    <xdr:ext cx="469744" cy="259045"/>
    <xdr:sp macro="" textlink="">
      <xdr:nvSpPr>
        <xdr:cNvPr id="146" name="n_3mainValue【道路】&#10;一人当たり延長"/>
        <xdr:cNvSpPr txBox="1"/>
      </xdr:nvSpPr>
      <xdr:spPr>
        <a:xfrm>
          <a:off x="7626427" y="727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147566</xdr:rowOff>
    </xdr:from>
    <xdr:ext cx="534377" cy="259045"/>
    <xdr:sp macro="" textlink="">
      <xdr:nvSpPr>
        <xdr:cNvPr id="147" name="n_4mainValue【道路】&#10;一人当たり延長"/>
        <xdr:cNvSpPr txBox="1"/>
      </xdr:nvSpPr>
      <xdr:spPr>
        <a:xfrm>
          <a:off x="6705111" y="631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120831</xdr:rowOff>
    </xdr:from>
    <xdr:to>
      <xdr:col>24</xdr:col>
      <xdr:colOff>62865</xdr:colOff>
      <xdr:row>64</xdr:row>
      <xdr:rowOff>8165</xdr:rowOff>
    </xdr:to>
    <xdr:cxnSp macro="">
      <xdr:nvCxnSpPr>
        <xdr:cNvPr id="173" name="直線コネクタ 172"/>
        <xdr:cNvCxnSpPr/>
      </xdr:nvCxnSpPr>
      <xdr:spPr>
        <a:xfrm flipV="1">
          <a:off x="4634865" y="955058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405111" cy="259045"/>
    <xdr:sp macro="" textlink="">
      <xdr:nvSpPr>
        <xdr:cNvPr id="174" name="【橋りょう・トンネル】&#10;有形固定資産減価償却率最小値テキスト"/>
        <xdr:cNvSpPr txBox="1"/>
      </xdr:nvSpPr>
      <xdr:spPr>
        <a:xfrm>
          <a:off x="4673600" y="1098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75" name="直線コネクタ 174"/>
        <xdr:cNvCxnSpPr/>
      </xdr:nvCxnSpPr>
      <xdr:spPr>
        <a:xfrm>
          <a:off x="4546600" y="1098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67508</xdr:rowOff>
    </xdr:from>
    <xdr:ext cx="340478" cy="259045"/>
    <xdr:sp macro="" textlink="">
      <xdr:nvSpPr>
        <xdr:cNvPr id="176" name="【橋りょう・トンネル】&#10;有形固定資産減価償却率最大値テキスト"/>
        <xdr:cNvSpPr txBox="1"/>
      </xdr:nvSpPr>
      <xdr:spPr>
        <a:xfrm>
          <a:off x="4673600" y="932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120831</xdr:rowOff>
    </xdr:from>
    <xdr:to>
      <xdr:col>24</xdr:col>
      <xdr:colOff>152400</xdr:colOff>
      <xdr:row>55</xdr:row>
      <xdr:rowOff>120831</xdr:rowOff>
    </xdr:to>
    <xdr:cxnSp macro="">
      <xdr:nvCxnSpPr>
        <xdr:cNvPr id="177" name="直線コネクタ 176"/>
        <xdr:cNvCxnSpPr/>
      </xdr:nvCxnSpPr>
      <xdr:spPr>
        <a:xfrm>
          <a:off x="4546600" y="955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144797</xdr:rowOff>
    </xdr:from>
    <xdr:ext cx="405111" cy="259045"/>
    <xdr:sp macro="" textlink="">
      <xdr:nvSpPr>
        <xdr:cNvPr id="178" name="【橋りょう・トンネル】&#10;有形固定資産減価償却率平均値テキスト"/>
        <xdr:cNvSpPr txBox="1"/>
      </xdr:nvSpPr>
      <xdr:spPr>
        <a:xfrm>
          <a:off x="4673600" y="1043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79" name="フローチャート: 判断 178"/>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80" name="フローチャート: 判断 179"/>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104322</xdr:rowOff>
    </xdr:from>
    <xdr:to>
      <xdr:col>15</xdr:col>
      <xdr:colOff>101600</xdr:colOff>
      <xdr:row>61</xdr:row>
      <xdr:rowOff>34472</xdr:rowOff>
    </xdr:to>
    <xdr:sp macro="" textlink="">
      <xdr:nvSpPr>
        <xdr:cNvPr id="181" name="フローチャート: 判断 180"/>
        <xdr:cNvSpPr/>
      </xdr:nvSpPr>
      <xdr:spPr>
        <a:xfrm>
          <a:off x="2857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107587</xdr:rowOff>
    </xdr:from>
    <xdr:to>
      <xdr:col>10</xdr:col>
      <xdr:colOff>165100</xdr:colOff>
      <xdr:row>61</xdr:row>
      <xdr:rowOff>37737</xdr:rowOff>
    </xdr:to>
    <xdr:sp macro="" textlink="">
      <xdr:nvSpPr>
        <xdr:cNvPr id="182" name="フローチャート: 判断 181"/>
        <xdr:cNvSpPr/>
      </xdr:nvSpPr>
      <xdr:spPr>
        <a:xfrm>
          <a:off x="1968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83" name="フローチャート: 判断 182"/>
        <xdr:cNvSpPr/>
      </xdr:nvSpPr>
      <xdr:spPr>
        <a:xfrm>
          <a:off x="1079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48804</xdr:rowOff>
    </xdr:from>
    <xdr:to>
      <xdr:col>24</xdr:col>
      <xdr:colOff>114300</xdr:colOff>
      <xdr:row>58</xdr:row>
      <xdr:rowOff>150404</xdr:rowOff>
    </xdr:to>
    <xdr:sp macro="" textlink="">
      <xdr:nvSpPr>
        <xdr:cNvPr id="189" name="楕円 188"/>
        <xdr:cNvSpPr/>
      </xdr:nvSpPr>
      <xdr:spPr>
        <a:xfrm>
          <a:off x="4584700" y="99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71681</xdr:rowOff>
    </xdr:from>
    <xdr:ext cx="405111" cy="259045"/>
    <xdr:sp macro="" textlink="">
      <xdr:nvSpPr>
        <xdr:cNvPr id="190" name="【橋りょう・トンネル】&#10;有形固定資産減価償却率該当値テキスト"/>
        <xdr:cNvSpPr txBox="1"/>
      </xdr:nvSpPr>
      <xdr:spPr>
        <a:xfrm>
          <a:off x="4673600" y="984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21046</xdr:rowOff>
    </xdr:from>
    <xdr:to>
      <xdr:col>20</xdr:col>
      <xdr:colOff>38100</xdr:colOff>
      <xdr:row>58</xdr:row>
      <xdr:rowOff>122646</xdr:rowOff>
    </xdr:to>
    <xdr:sp macro="" textlink="">
      <xdr:nvSpPr>
        <xdr:cNvPr id="191" name="楕円 190"/>
        <xdr:cNvSpPr/>
      </xdr:nvSpPr>
      <xdr:spPr>
        <a:xfrm>
          <a:off x="3746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71846</xdr:rowOff>
    </xdr:from>
    <xdr:to>
      <xdr:col>24</xdr:col>
      <xdr:colOff>63500</xdr:colOff>
      <xdr:row>58</xdr:row>
      <xdr:rowOff>99604</xdr:rowOff>
    </xdr:to>
    <xdr:cxnSp macro="">
      <xdr:nvCxnSpPr>
        <xdr:cNvPr id="192" name="直線コネクタ 191"/>
        <xdr:cNvCxnSpPr/>
      </xdr:nvCxnSpPr>
      <xdr:spPr>
        <a:xfrm>
          <a:off x="3797300" y="1001594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164737</xdr:rowOff>
    </xdr:from>
    <xdr:to>
      <xdr:col>15</xdr:col>
      <xdr:colOff>101600</xdr:colOff>
      <xdr:row>58</xdr:row>
      <xdr:rowOff>94887</xdr:rowOff>
    </xdr:to>
    <xdr:sp macro="" textlink="">
      <xdr:nvSpPr>
        <xdr:cNvPr id="193" name="楕円 192"/>
        <xdr:cNvSpPr/>
      </xdr:nvSpPr>
      <xdr:spPr>
        <a:xfrm>
          <a:off x="2857500" y="99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44087</xdr:rowOff>
    </xdr:from>
    <xdr:to>
      <xdr:col>19</xdr:col>
      <xdr:colOff>177800</xdr:colOff>
      <xdr:row>58</xdr:row>
      <xdr:rowOff>71846</xdr:rowOff>
    </xdr:to>
    <xdr:cxnSp macro="">
      <xdr:nvCxnSpPr>
        <xdr:cNvPr id="194" name="直線コネクタ 193"/>
        <xdr:cNvCxnSpPr/>
      </xdr:nvCxnSpPr>
      <xdr:spPr>
        <a:xfrm>
          <a:off x="2908300" y="998818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136978</xdr:rowOff>
    </xdr:from>
    <xdr:to>
      <xdr:col>10</xdr:col>
      <xdr:colOff>165100</xdr:colOff>
      <xdr:row>58</xdr:row>
      <xdr:rowOff>67128</xdr:rowOff>
    </xdr:to>
    <xdr:sp macro="" textlink="">
      <xdr:nvSpPr>
        <xdr:cNvPr id="195" name="楕円 194"/>
        <xdr:cNvSpPr/>
      </xdr:nvSpPr>
      <xdr:spPr>
        <a:xfrm>
          <a:off x="19685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16328</xdr:rowOff>
    </xdr:from>
    <xdr:to>
      <xdr:col>15</xdr:col>
      <xdr:colOff>50800</xdr:colOff>
      <xdr:row>58</xdr:row>
      <xdr:rowOff>44087</xdr:rowOff>
    </xdr:to>
    <xdr:cxnSp macro="">
      <xdr:nvCxnSpPr>
        <xdr:cNvPr id="196" name="直線コネクタ 195"/>
        <xdr:cNvCxnSpPr/>
      </xdr:nvCxnSpPr>
      <xdr:spPr>
        <a:xfrm>
          <a:off x="2019300" y="996042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109220</xdr:rowOff>
    </xdr:from>
    <xdr:to>
      <xdr:col>6</xdr:col>
      <xdr:colOff>38100</xdr:colOff>
      <xdr:row>58</xdr:row>
      <xdr:rowOff>39370</xdr:rowOff>
    </xdr:to>
    <xdr:sp macro="" textlink="">
      <xdr:nvSpPr>
        <xdr:cNvPr id="197" name="楕円 196"/>
        <xdr:cNvSpPr/>
      </xdr:nvSpPr>
      <xdr:spPr>
        <a:xfrm>
          <a:off x="1079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160020</xdr:rowOff>
    </xdr:from>
    <xdr:to>
      <xdr:col>10</xdr:col>
      <xdr:colOff>114300</xdr:colOff>
      <xdr:row>58</xdr:row>
      <xdr:rowOff>16328</xdr:rowOff>
    </xdr:to>
    <xdr:cxnSp macro="">
      <xdr:nvCxnSpPr>
        <xdr:cNvPr id="198" name="直線コネクタ 197"/>
        <xdr:cNvCxnSpPr/>
      </xdr:nvCxnSpPr>
      <xdr:spPr>
        <a:xfrm>
          <a:off x="1130300" y="993267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68053</xdr:rowOff>
    </xdr:from>
    <xdr:ext cx="405111" cy="259045"/>
    <xdr:sp macro="" textlink="">
      <xdr:nvSpPr>
        <xdr:cNvPr id="199" name="n_1aveValue【橋りょう・トンネル】&#10;有形固定資産減価償却率"/>
        <xdr:cNvSpPr txBox="1"/>
      </xdr:nvSpPr>
      <xdr:spPr>
        <a:xfrm>
          <a:off x="35820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25599</xdr:rowOff>
    </xdr:from>
    <xdr:ext cx="405111" cy="259045"/>
    <xdr:sp macro="" textlink="">
      <xdr:nvSpPr>
        <xdr:cNvPr id="200" name="n_2aveValue【橋りょう・トンネル】&#10;有形固定資産減価償却率"/>
        <xdr:cNvSpPr txBox="1"/>
      </xdr:nvSpPr>
      <xdr:spPr>
        <a:xfrm>
          <a:off x="2705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28864</xdr:rowOff>
    </xdr:from>
    <xdr:ext cx="405111" cy="259045"/>
    <xdr:sp macro="" textlink="">
      <xdr:nvSpPr>
        <xdr:cNvPr id="201" name="n_3aveValue【橋りょう・トンネル】&#10;有形固定資産減価償却率"/>
        <xdr:cNvSpPr txBox="1"/>
      </xdr:nvSpPr>
      <xdr:spPr>
        <a:xfrm>
          <a:off x="1816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28864</xdr:rowOff>
    </xdr:from>
    <xdr:ext cx="405111" cy="259045"/>
    <xdr:sp macro="" textlink="">
      <xdr:nvSpPr>
        <xdr:cNvPr id="202" name="n_4aveValue【橋りょう・トンネル】&#10;有形固定資産減価償却率"/>
        <xdr:cNvSpPr txBox="1"/>
      </xdr:nvSpPr>
      <xdr:spPr>
        <a:xfrm>
          <a:off x="927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139173</xdr:rowOff>
    </xdr:from>
    <xdr:ext cx="405111" cy="259045"/>
    <xdr:sp macro="" textlink="">
      <xdr:nvSpPr>
        <xdr:cNvPr id="203" name="n_1mainValue【橋りょう・トンネル】&#10;有形固定資産減価償却率"/>
        <xdr:cNvSpPr txBox="1"/>
      </xdr:nvSpPr>
      <xdr:spPr>
        <a:xfrm>
          <a:off x="3582044"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111414</xdr:rowOff>
    </xdr:from>
    <xdr:ext cx="405111" cy="259045"/>
    <xdr:sp macro="" textlink="">
      <xdr:nvSpPr>
        <xdr:cNvPr id="204" name="n_2mainValue【橋りょう・トンネル】&#10;有形固定資産減価償却率"/>
        <xdr:cNvSpPr txBox="1"/>
      </xdr:nvSpPr>
      <xdr:spPr>
        <a:xfrm>
          <a:off x="2705744" y="97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83655</xdr:rowOff>
    </xdr:from>
    <xdr:ext cx="405111" cy="259045"/>
    <xdr:sp macro="" textlink="">
      <xdr:nvSpPr>
        <xdr:cNvPr id="205" name="n_3mainValue【橋りょう・トンネル】&#10;有形固定資産減価償却率"/>
        <xdr:cNvSpPr txBox="1"/>
      </xdr:nvSpPr>
      <xdr:spPr>
        <a:xfrm>
          <a:off x="18167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55897</xdr:rowOff>
    </xdr:from>
    <xdr:ext cx="405111" cy="259045"/>
    <xdr:sp macro="" textlink="">
      <xdr:nvSpPr>
        <xdr:cNvPr id="206" name="n_4mainValue【橋りょう・トンネル】&#10;有形固定資産減価償却率"/>
        <xdr:cNvSpPr txBox="1"/>
      </xdr:nvSpPr>
      <xdr:spPr>
        <a:xfrm>
          <a:off x="9277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20" name="テキスト ボックス 21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142511</xdr:rowOff>
    </xdr:from>
    <xdr:to>
      <xdr:col>54</xdr:col>
      <xdr:colOff>189865</xdr:colOff>
      <xdr:row>63</xdr:row>
      <xdr:rowOff>160739</xdr:rowOff>
    </xdr:to>
    <xdr:cxnSp macro="">
      <xdr:nvCxnSpPr>
        <xdr:cNvPr id="228" name="直線コネクタ 227"/>
        <xdr:cNvCxnSpPr/>
      </xdr:nvCxnSpPr>
      <xdr:spPr>
        <a:xfrm flipV="1">
          <a:off x="10476865" y="9572261"/>
          <a:ext cx="0" cy="138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164566</xdr:rowOff>
    </xdr:from>
    <xdr:ext cx="534377" cy="259045"/>
    <xdr:sp macro="" textlink="">
      <xdr:nvSpPr>
        <xdr:cNvPr id="229" name="【橋りょう・トンネル】&#10;一人当たり有形固定資産（償却資産）額最小値テキスト"/>
        <xdr:cNvSpPr txBox="1"/>
      </xdr:nvSpPr>
      <xdr:spPr>
        <a:xfrm>
          <a:off x="10515600" y="1096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160739</xdr:rowOff>
    </xdr:from>
    <xdr:to>
      <xdr:col>55</xdr:col>
      <xdr:colOff>88900</xdr:colOff>
      <xdr:row>63</xdr:row>
      <xdr:rowOff>160739</xdr:rowOff>
    </xdr:to>
    <xdr:cxnSp macro="">
      <xdr:nvCxnSpPr>
        <xdr:cNvPr id="230" name="直線コネクタ 229"/>
        <xdr:cNvCxnSpPr/>
      </xdr:nvCxnSpPr>
      <xdr:spPr>
        <a:xfrm>
          <a:off x="10388600" y="1096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89188</xdr:rowOff>
    </xdr:from>
    <xdr:ext cx="690189" cy="259045"/>
    <xdr:sp macro="" textlink="">
      <xdr:nvSpPr>
        <xdr:cNvPr id="231" name="【橋りょう・トンネル】&#10;一人当たり有形固定資産（償却資産）額最大値テキスト"/>
        <xdr:cNvSpPr txBox="1"/>
      </xdr:nvSpPr>
      <xdr:spPr>
        <a:xfrm>
          <a:off x="10515600" y="93474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142511</xdr:rowOff>
    </xdr:from>
    <xdr:to>
      <xdr:col>55</xdr:col>
      <xdr:colOff>88900</xdr:colOff>
      <xdr:row>55</xdr:row>
      <xdr:rowOff>142511</xdr:rowOff>
    </xdr:to>
    <xdr:cxnSp macro="">
      <xdr:nvCxnSpPr>
        <xdr:cNvPr id="232" name="直線コネクタ 231"/>
        <xdr:cNvCxnSpPr/>
      </xdr:nvCxnSpPr>
      <xdr:spPr>
        <a:xfrm>
          <a:off x="10388600" y="9572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2769</xdr:rowOff>
    </xdr:from>
    <xdr:ext cx="599010" cy="259045"/>
    <xdr:sp macro="" textlink="">
      <xdr:nvSpPr>
        <xdr:cNvPr id="233" name="【橋りょう・トンネル】&#10;一人当たり有形固定資産（償却資産）額平均値テキスト"/>
        <xdr:cNvSpPr txBox="1"/>
      </xdr:nvSpPr>
      <xdr:spPr>
        <a:xfrm>
          <a:off x="10515600" y="10461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151342</xdr:rowOff>
    </xdr:from>
    <xdr:to>
      <xdr:col>55</xdr:col>
      <xdr:colOff>50800</xdr:colOff>
      <xdr:row>62</xdr:row>
      <xdr:rowOff>81492</xdr:rowOff>
    </xdr:to>
    <xdr:sp macro="" textlink="">
      <xdr:nvSpPr>
        <xdr:cNvPr id="234" name="フローチャート: 判断 233"/>
        <xdr:cNvSpPr/>
      </xdr:nvSpPr>
      <xdr:spPr>
        <a:xfrm>
          <a:off x="10426700" y="106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159878</xdr:rowOff>
    </xdr:from>
    <xdr:to>
      <xdr:col>50</xdr:col>
      <xdr:colOff>165100</xdr:colOff>
      <xdr:row>62</xdr:row>
      <xdr:rowOff>90028</xdr:rowOff>
    </xdr:to>
    <xdr:sp macro="" textlink="">
      <xdr:nvSpPr>
        <xdr:cNvPr id="235" name="フローチャート: 判断 234"/>
        <xdr:cNvSpPr/>
      </xdr:nvSpPr>
      <xdr:spPr>
        <a:xfrm>
          <a:off x="9588500" y="1061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11171</xdr:rowOff>
    </xdr:from>
    <xdr:to>
      <xdr:col>46</xdr:col>
      <xdr:colOff>38100</xdr:colOff>
      <xdr:row>62</xdr:row>
      <xdr:rowOff>112771</xdr:rowOff>
    </xdr:to>
    <xdr:sp macro="" textlink="">
      <xdr:nvSpPr>
        <xdr:cNvPr id="236" name="フローチャート: 判断 235"/>
        <xdr:cNvSpPr/>
      </xdr:nvSpPr>
      <xdr:spPr>
        <a:xfrm>
          <a:off x="8699500" y="1064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40067</xdr:rowOff>
    </xdr:from>
    <xdr:to>
      <xdr:col>41</xdr:col>
      <xdr:colOff>101600</xdr:colOff>
      <xdr:row>62</xdr:row>
      <xdr:rowOff>141667</xdr:rowOff>
    </xdr:to>
    <xdr:sp macro="" textlink="">
      <xdr:nvSpPr>
        <xdr:cNvPr id="237" name="フローチャート: 判断 236"/>
        <xdr:cNvSpPr/>
      </xdr:nvSpPr>
      <xdr:spPr>
        <a:xfrm>
          <a:off x="7810500" y="10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22265</xdr:rowOff>
    </xdr:from>
    <xdr:to>
      <xdr:col>36</xdr:col>
      <xdr:colOff>165100</xdr:colOff>
      <xdr:row>62</xdr:row>
      <xdr:rowOff>123865</xdr:rowOff>
    </xdr:to>
    <xdr:sp macro="" textlink="">
      <xdr:nvSpPr>
        <xdr:cNvPr id="238" name="フローチャート: 判断 237"/>
        <xdr:cNvSpPr/>
      </xdr:nvSpPr>
      <xdr:spPr>
        <a:xfrm>
          <a:off x="6921500" y="106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109939</xdr:rowOff>
    </xdr:from>
    <xdr:to>
      <xdr:col>55</xdr:col>
      <xdr:colOff>50800</xdr:colOff>
      <xdr:row>64</xdr:row>
      <xdr:rowOff>40089</xdr:rowOff>
    </xdr:to>
    <xdr:sp macro="" textlink="">
      <xdr:nvSpPr>
        <xdr:cNvPr id="244" name="楕円 243"/>
        <xdr:cNvSpPr/>
      </xdr:nvSpPr>
      <xdr:spPr>
        <a:xfrm>
          <a:off x="10426700" y="1091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24866</xdr:rowOff>
    </xdr:from>
    <xdr:ext cx="534377" cy="259045"/>
    <xdr:sp macro="" textlink="">
      <xdr:nvSpPr>
        <xdr:cNvPr id="245" name="【橋りょう・トンネル】&#10;一人当たり有形固定資産（償却資産）額該当値テキスト"/>
        <xdr:cNvSpPr txBox="1"/>
      </xdr:nvSpPr>
      <xdr:spPr>
        <a:xfrm>
          <a:off x="10515600" y="1082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110183</xdr:rowOff>
    </xdr:from>
    <xdr:to>
      <xdr:col>50</xdr:col>
      <xdr:colOff>165100</xdr:colOff>
      <xdr:row>64</xdr:row>
      <xdr:rowOff>40333</xdr:rowOff>
    </xdr:to>
    <xdr:sp macro="" textlink="">
      <xdr:nvSpPr>
        <xdr:cNvPr id="246" name="楕円 245"/>
        <xdr:cNvSpPr/>
      </xdr:nvSpPr>
      <xdr:spPr>
        <a:xfrm>
          <a:off x="9588500" y="1091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160739</xdr:rowOff>
    </xdr:from>
    <xdr:to>
      <xdr:col>55</xdr:col>
      <xdr:colOff>0</xdr:colOff>
      <xdr:row>63</xdr:row>
      <xdr:rowOff>160983</xdr:rowOff>
    </xdr:to>
    <xdr:cxnSp macro="">
      <xdr:nvCxnSpPr>
        <xdr:cNvPr id="247" name="直線コネクタ 246"/>
        <xdr:cNvCxnSpPr/>
      </xdr:nvCxnSpPr>
      <xdr:spPr>
        <a:xfrm flipV="1">
          <a:off x="9639300" y="10962089"/>
          <a:ext cx="838200" cy="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110383</xdr:rowOff>
    </xdr:from>
    <xdr:to>
      <xdr:col>46</xdr:col>
      <xdr:colOff>38100</xdr:colOff>
      <xdr:row>64</xdr:row>
      <xdr:rowOff>40533</xdr:rowOff>
    </xdr:to>
    <xdr:sp macro="" textlink="">
      <xdr:nvSpPr>
        <xdr:cNvPr id="248" name="楕円 247"/>
        <xdr:cNvSpPr/>
      </xdr:nvSpPr>
      <xdr:spPr>
        <a:xfrm>
          <a:off x="8699500" y="1091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160983</xdr:rowOff>
    </xdr:from>
    <xdr:to>
      <xdr:col>50</xdr:col>
      <xdr:colOff>114300</xdr:colOff>
      <xdr:row>63</xdr:row>
      <xdr:rowOff>161183</xdr:rowOff>
    </xdr:to>
    <xdr:cxnSp macro="">
      <xdr:nvCxnSpPr>
        <xdr:cNvPr id="249" name="直線コネクタ 248"/>
        <xdr:cNvCxnSpPr/>
      </xdr:nvCxnSpPr>
      <xdr:spPr>
        <a:xfrm flipV="1">
          <a:off x="8750300" y="10962333"/>
          <a:ext cx="88900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110532</xdr:rowOff>
    </xdr:from>
    <xdr:to>
      <xdr:col>41</xdr:col>
      <xdr:colOff>101600</xdr:colOff>
      <xdr:row>64</xdr:row>
      <xdr:rowOff>40682</xdr:rowOff>
    </xdr:to>
    <xdr:sp macro="" textlink="">
      <xdr:nvSpPr>
        <xdr:cNvPr id="250" name="楕円 249"/>
        <xdr:cNvSpPr/>
      </xdr:nvSpPr>
      <xdr:spPr>
        <a:xfrm>
          <a:off x="7810500" y="1091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161183</xdr:rowOff>
    </xdr:from>
    <xdr:to>
      <xdr:col>45</xdr:col>
      <xdr:colOff>177800</xdr:colOff>
      <xdr:row>63</xdr:row>
      <xdr:rowOff>161332</xdr:rowOff>
    </xdr:to>
    <xdr:cxnSp macro="">
      <xdr:nvCxnSpPr>
        <xdr:cNvPr id="251" name="直線コネクタ 250"/>
        <xdr:cNvCxnSpPr/>
      </xdr:nvCxnSpPr>
      <xdr:spPr>
        <a:xfrm flipV="1">
          <a:off x="7861300" y="10962533"/>
          <a:ext cx="889000" cy="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110650</xdr:rowOff>
    </xdr:from>
    <xdr:to>
      <xdr:col>36</xdr:col>
      <xdr:colOff>165100</xdr:colOff>
      <xdr:row>64</xdr:row>
      <xdr:rowOff>40800</xdr:rowOff>
    </xdr:to>
    <xdr:sp macro="" textlink="">
      <xdr:nvSpPr>
        <xdr:cNvPr id="252" name="楕円 251"/>
        <xdr:cNvSpPr/>
      </xdr:nvSpPr>
      <xdr:spPr>
        <a:xfrm>
          <a:off x="6921500" y="109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161332</xdr:rowOff>
    </xdr:from>
    <xdr:to>
      <xdr:col>41</xdr:col>
      <xdr:colOff>50800</xdr:colOff>
      <xdr:row>63</xdr:row>
      <xdr:rowOff>161450</xdr:rowOff>
    </xdr:to>
    <xdr:cxnSp macro="">
      <xdr:nvCxnSpPr>
        <xdr:cNvPr id="253" name="直線コネクタ 252"/>
        <xdr:cNvCxnSpPr/>
      </xdr:nvCxnSpPr>
      <xdr:spPr>
        <a:xfrm flipV="1">
          <a:off x="6972300" y="10962682"/>
          <a:ext cx="8890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106555</xdr:rowOff>
    </xdr:from>
    <xdr:ext cx="599010" cy="259045"/>
    <xdr:sp macro="" textlink="">
      <xdr:nvSpPr>
        <xdr:cNvPr id="254" name="n_1aveValue【橋りょう・トンネル】&#10;一人当たり有形固定資産（償却資産）額"/>
        <xdr:cNvSpPr txBox="1"/>
      </xdr:nvSpPr>
      <xdr:spPr>
        <a:xfrm>
          <a:off x="9327095" y="1039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129298</xdr:rowOff>
    </xdr:from>
    <xdr:ext cx="599010" cy="259045"/>
    <xdr:sp macro="" textlink="">
      <xdr:nvSpPr>
        <xdr:cNvPr id="255" name="n_2aveValue【橋りょう・トンネル】&#10;一人当たり有形固定資産（償却資産）額"/>
        <xdr:cNvSpPr txBox="1"/>
      </xdr:nvSpPr>
      <xdr:spPr>
        <a:xfrm>
          <a:off x="8450795" y="1041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158194</xdr:rowOff>
    </xdr:from>
    <xdr:ext cx="599010" cy="259045"/>
    <xdr:sp macro="" textlink="">
      <xdr:nvSpPr>
        <xdr:cNvPr id="256" name="n_3aveValue【橋りょう・トンネル】&#10;一人当たり有形固定資産（償却資産）額"/>
        <xdr:cNvSpPr txBox="1"/>
      </xdr:nvSpPr>
      <xdr:spPr>
        <a:xfrm>
          <a:off x="7561795" y="1044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140392</xdr:rowOff>
    </xdr:from>
    <xdr:ext cx="599010" cy="259045"/>
    <xdr:sp macro="" textlink="">
      <xdr:nvSpPr>
        <xdr:cNvPr id="257" name="n_4aveValue【橋りょう・トンネル】&#10;一人当たり有形固定資産（償却資産）額"/>
        <xdr:cNvSpPr txBox="1"/>
      </xdr:nvSpPr>
      <xdr:spPr>
        <a:xfrm>
          <a:off x="6672795" y="10427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31460</xdr:rowOff>
    </xdr:from>
    <xdr:ext cx="534377" cy="259045"/>
    <xdr:sp macro="" textlink="">
      <xdr:nvSpPr>
        <xdr:cNvPr id="258" name="n_1mainValue【橋りょう・トンネル】&#10;一人当たり有形固定資産（償却資産）額"/>
        <xdr:cNvSpPr txBox="1"/>
      </xdr:nvSpPr>
      <xdr:spPr>
        <a:xfrm>
          <a:off x="9359411" y="1100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31660</xdr:rowOff>
    </xdr:from>
    <xdr:ext cx="534377" cy="259045"/>
    <xdr:sp macro="" textlink="">
      <xdr:nvSpPr>
        <xdr:cNvPr id="259" name="n_2mainValue【橋りょう・トンネル】&#10;一人当たり有形固定資産（償却資産）額"/>
        <xdr:cNvSpPr txBox="1"/>
      </xdr:nvSpPr>
      <xdr:spPr>
        <a:xfrm>
          <a:off x="8483111" y="1100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31809</xdr:rowOff>
    </xdr:from>
    <xdr:ext cx="534377" cy="259045"/>
    <xdr:sp macro="" textlink="">
      <xdr:nvSpPr>
        <xdr:cNvPr id="260" name="n_3mainValue【橋りょう・トンネル】&#10;一人当たり有形固定資産（償却資産）額"/>
        <xdr:cNvSpPr txBox="1"/>
      </xdr:nvSpPr>
      <xdr:spPr>
        <a:xfrm>
          <a:off x="7594111" y="1100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31927</xdr:rowOff>
    </xdr:from>
    <xdr:ext cx="534377" cy="259045"/>
    <xdr:sp macro="" textlink="">
      <xdr:nvSpPr>
        <xdr:cNvPr id="261" name="n_4mainValue【橋りょう・トンネル】&#10;一人当たり有形固定資産（償却資産）額"/>
        <xdr:cNvSpPr txBox="1"/>
      </xdr:nvSpPr>
      <xdr:spPr>
        <a:xfrm>
          <a:off x="6705111" y="1100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80011</xdr:rowOff>
    </xdr:to>
    <xdr:cxnSp macro="">
      <xdr:nvCxnSpPr>
        <xdr:cNvPr id="286" name="直線コネクタ 285"/>
        <xdr:cNvCxnSpPr/>
      </xdr:nvCxnSpPr>
      <xdr:spPr>
        <a:xfrm flipV="1">
          <a:off x="4634865" y="13384530"/>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83838</xdr:rowOff>
    </xdr:from>
    <xdr:ext cx="405111" cy="259045"/>
    <xdr:sp macro="" textlink="">
      <xdr:nvSpPr>
        <xdr:cNvPr id="287" name="【公営住宅】&#10;有形固定資産減価償却率最小値テキスト"/>
        <xdr:cNvSpPr txBox="1"/>
      </xdr:nvSpPr>
      <xdr:spPr>
        <a:xfrm>
          <a:off x="4673600" y="1482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80011</xdr:rowOff>
    </xdr:from>
    <xdr:to>
      <xdr:col>24</xdr:col>
      <xdr:colOff>152400</xdr:colOff>
      <xdr:row>86</xdr:row>
      <xdr:rowOff>80011</xdr:rowOff>
    </xdr:to>
    <xdr:cxnSp macro="">
      <xdr:nvCxnSpPr>
        <xdr:cNvPr id="288" name="直線コネクタ 287"/>
        <xdr:cNvCxnSpPr/>
      </xdr:nvCxnSpPr>
      <xdr:spPr>
        <a:xfrm>
          <a:off x="4546600" y="1482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89" name="【公営住宅】&#10;有形固定資産減価償却率最大値テキスト"/>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0" name="直線コネクタ 289"/>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170197</xdr:rowOff>
    </xdr:from>
    <xdr:ext cx="405111" cy="259045"/>
    <xdr:sp macro="" textlink="">
      <xdr:nvSpPr>
        <xdr:cNvPr id="291" name="【公営住宅】&#10;有形固定資産減価償却率平均値テキスト"/>
        <xdr:cNvSpPr txBox="1"/>
      </xdr:nvSpPr>
      <xdr:spPr>
        <a:xfrm>
          <a:off x="4673600" y="1405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147320</xdr:rowOff>
    </xdr:from>
    <xdr:to>
      <xdr:col>24</xdr:col>
      <xdr:colOff>114300</xdr:colOff>
      <xdr:row>83</xdr:row>
      <xdr:rowOff>77470</xdr:rowOff>
    </xdr:to>
    <xdr:sp macro="" textlink="">
      <xdr:nvSpPr>
        <xdr:cNvPr id="292" name="フローチャート: 判断 291"/>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93" name="フローチャート: 判断 292"/>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6350</xdr:rowOff>
    </xdr:from>
    <xdr:to>
      <xdr:col>15</xdr:col>
      <xdr:colOff>101600</xdr:colOff>
      <xdr:row>83</xdr:row>
      <xdr:rowOff>107950</xdr:rowOff>
    </xdr:to>
    <xdr:sp macro="" textlink="">
      <xdr:nvSpPr>
        <xdr:cNvPr id="294" name="フローチャート: 判断 293"/>
        <xdr:cNvSpPr/>
      </xdr:nvSpPr>
      <xdr:spPr>
        <a:xfrm>
          <a:off x="2857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95" name="フローチャート: 判断 294"/>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116839</xdr:rowOff>
    </xdr:from>
    <xdr:to>
      <xdr:col>6</xdr:col>
      <xdr:colOff>38100</xdr:colOff>
      <xdr:row>83</xdr:row>
      <xdr:rowOff>46989</xdr:rowOff>
    </xdr:to>
    <xdr:sp macro="" textlink="">
      <xdr:nvSpPr>
        <xdr:cNvPr id="296" name="フローチャート: 判断 295"/>
        <xdr:cNvSpPr/>
      </xdr:nvSpPr>
      <xdr:spPr>
        <a:xfrm>
          <a:off x="1079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158750</xdr:rowOff>
    </xdr:from>
    <xdr:to>
      <xdr:col>24</xdr:col>
      <xdr:colOff>114300</xdr:colOff>
      <xdr:row>85</xdr:row>
      <xdr:rowOff>88900</xdr:rowOff>
    </xdr:to>
    <xdr:sp macro="" textlink="">
      <xdr:nvSpPr>
        <xdr:cNvPr id="302" name="楕円 301"/>
        <xdr:cNvSpPr/>
      </xdr:nvSpPr>
      <xdr:spPr>
        <a:xfrm>
          <a:off x="4584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137177</xdr:rowOff>
    </xdr:from>
    <xdr:ext cx="405111" cy="259045"/>
    <xdr:sp macro="" textlink="">
      <xdr:nvSpPr>
        <xdr:cNvPr id="303" name="【公営住宅】&#10;有形固定資産減価償却率該当値テキスト"/>
        <xdr:cNvSpPr txBox="1"/>
      </xdr:nvSpPr>
      <xdr:spPr>
        <a:xfrm>
          <a:off x="4673600"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124461</xdr:rowOff>
    </xdr:from>
    <xdr:to>
      <xdr:col>20</xdr:col>
      <xdr:colOff>38100</xdr:colOff>
      <xdr:row>85</xdr:row>
      <xdr:rowOff>54611</xdr:rowOff>
    </xdr:to>
    <xdr:sp macro="" textlink="">
      <xdr:nvSpPr>
        <xdr:cNvPr id="304" name="楕円 303"/>
        <xdr:cNvSpPr/>
      </xdr:nvSpPr>
      <xdr:spPr>
        <a:xfrm>
          <a:off x="3746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3811</xdr:rowOff>
    </xdr:from>
    <xdr:to>
      <xdr:col>24</xdr:col>
      <xdr:colOff>63500</xdr:colOff>
      <xdr:row>85</xdr:row>
      <xdr:rowOff>38100</xdr:rowOff>
    </xdr:to>
    <xdr:cxnSp macro="">
      <xdr:nvCxnSpPr>
        <xdr:cNvPr id="305" name="直線コネクタ 304"/>
        <xdr:cNvCxnSpPr/>
      </xdr:nvCxnSpPr>
      <xdr:spPr>
        <a:xfrm>
          <a:off x="3797300" y="1457706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88264</xdr:rowOff>
    </xdr:from>
    <xdr:to>
      <xdr:col>15</xdr:col>
      <xdr:colOff>101600</xdr:colOff>
      <xdr:row>85</xdr:row>
      <xdr:rowOff>18414</xdr:rowOff>
    </xdr:to>
    <xdr:sp macro="" textlink="">
      <xdr:nvSpPr>
        <xdr:cNvPr id="306" name="楕円 305"/>
        <xdr:cNvSpPr/>
      </xdr:nvSpPr>
      <xdr:spPr>
        <a:xfrm>
          <a:off x="2857500" y="144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139064</xdr:rowOff>
    </xdr:from>
    <xdr:to>
      <xdr:col>19</xdr:col>
      <xdr:colOff>177800</xdr:colOff>
      <xdr:row>85</xdr:row>
      <xdr:rowOff>3811</xdr:rowOff>
    </xdr:to>
    <xdr:cxnSp macro="">
      <xdr:nvCxnSpPr>
        <xdr:cNvPr id="307" name="直線コネクタ 306"/>
        <xdr:cNvCxnSpPr/>
      </xdr:nvCxnSpPr>
      <xdr:spPr>
        <a:xfrm>
          <a:off x="2908300" y="145408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59689</xdr:rowOff>
    </xdr:from>
    <xdr:to>
      <xdr:col>10</xdr:col>
      <xdr:colOff>165100</xdr:colOff>
      <xdr:row>84</xdr:row>
      <xdr:rowOff>161289</xdr:rowOff>
    </xdr:to>
    <xdr:sp macro="" textlink="">
      <xdr:nvSpPr>
        <xdr:cNvPr id="308" name="楕円 307"/>
        <xdr:cNvSpPr/>
      </xdr:nvSpPr>
      <xdr:spPr>
        <a:xfrm>
          <a:off x="1968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110489</xdr:rowOff>
    </xdr:from>
    <xdr:to>
      <xdr:col>15</xdr:col>
      <xdr:colOff>50800</xdr:colOff>
      <xdr:row>84</xdr:row>
      <xdr:rowOff>139064</xdr:rowOff>
    </xdr:to>
    <xdr:cxnSp macro="">
      <xdr:nvCxnSpPr>
        <xdr:cNvPr id="309" name="直線コネクタ 308"/>
        <xdr:cNvCxnSpPr/>
      </xdr:nvCxnSpPr>
      <xdr:spPr>
        <a:xfrm>
          <a:off x="2019300" y="1451228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25400</xdr:rowOff>
    </xdr:from>
    <xdr:to>
      <xdr:col>6</xdr:col>
      <xdr:colOff>38100</xdr:colOff>
      <xdr:row>84</xdr:row>
      <xdr:rowOff>127000</xdr:rowOff>
    </xdr:to>
    <xdr:sp macro="" textlink="">
      <xdr:nvSpPr>
        <xdr:cNvPr id="310" name="楕円 309"/>
        <xdr:cNvSpPr/>
      </xdr:nvSpPr>
      <xdr:spPr>
        <a:xfrm>
          <a:off x="1079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76200</xdr:rowOff>
    </xdr:from>
    <xdr:to>
      <xdr:col>10</xdr:col>
      <xdr:colOff>114300</xdr:colOff>
      <xdr:row>84</xdr:row>
      <xdr:rowOff>110489</xdr:rowOff>
    </xdr:to>
    <xdr:cxnSp macro="">
      <xdr:nvCxnSpPr>
        <xdr:cNvPr id="311" name="直線コネクタ 310"/>
        <xdr:cNvCxnSpPr/>
      </xdr:nvCxnSpPr>
      <xdr:spPr>
        <a:xfrm>
          <a:off x="1130300" y="144780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78757</xdr:rowOff>
    </xdr:from>
    <xdr:ext cx="405111" cy="259045"/>
    <xdr:sp macro="" textlink="">
      <xdr:nvSpPr>
        <xdr:cNvPr id="312" name="n_1aveValue【公営住宅】&#10;有形固定資産減価償却率"/>
        <xdr:cNvSpPr txBox="1"/>
      </xdr:nvSpPr>
      <xdr:spPr>
        <a:xfrm>
          <a:off x="3582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124477</xdr:rowOff>
    </xdr:from>
    <xdr:ext cx="405111" cy="259045"/>
    <xdr:sp macro="" textlink="">
      <xdr:nvSpPr>
        <xdr:cNvPr id="313" name="n_2aveValue【公営住宅】&#10;有形固定資産減価償却率"/>
        <xdr:cNvSpPr txBox="1"/>
      </xdr:nvSpPr>
      <xdr:spPr>
        <a:xfrm>
          <a:off x="2705744"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93997</xdr:rowOff>
    </xdr:from>
    <xdr:ext cx="405111" cy="259045"/>
    <xdr:sp macro="" textlink="">
      <xdr:nvSpPr>
        <xdr:cNvPr id="314" name="n_3aveValue【公営住宅】&#10;有形固定資産減価償却率"/>
        <xdr:cNvSpPr txBox="1"/>
      </xdr:nvSpPr>
      <xdr:spPr>
        <a:xfrm>
          <a:off x="1816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63516</xdr:rowOff>
    </xdr:from>
    <xdr:ext cx="405111" cy="259045"/>
    <xdr:sp macro="" textlink="">
      <xdr:nvSpPr>
        <xdr:cNvPr id="315" name="n_4aveValue【公営住宅】&#10;有形固定資産減価償却率"/>
        <xdr:cNvSpPr txBox="1"/>
      </xdr:nvSpPr>
      <xdr:spPr>
        <a:xfrm>
          <a:off x="9277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45738</xdr:rowOff>
    </xdr:from>
    <xdr:ext cx="405111" cy="259045"/>
    <xdr:sp macro="" textlink="">
      <xdr:nvSpPr>
        <xdr:cNvPr id="316" name="n_1mainValue【公営住宅】&#10;有形固定資産減価償却率"/>
        <xdr:cNvSpPr txBox="1"/>
      </xdr:nvSpPr>
      <xdr:spPr>
        <a:xfrm>
          <a:off x="35820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9541</xdr:rowOff>
    </xdr:from>
    <xdr:ext cx="405111" cy="259045"/>
    <xdr:sp macro="" textlink="">
      <xdr:nvSpPr>
        <xdr:cNvPr id="317" name="n_2mainValue【公営住宅】&#10;有形固定資産減価償却率"/>
        <xdr:cNvSpPr txBox="1"/>
      </xdr:nvSpPr>
      <xdr:spPr>
        <a:xfrm>
          <a:off x="2705744" y="1458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152416</xdr:rowOff>
    </xdr:from>
    <xdr:ext cx="405111" cy="259045"/>
    <xdr:sp macro="" textlink="">
      <xdr:nvSpPr>
        <xdr:cNvPr id="318" name="n_3mainValue【公営住宅】&#10;有形固定資産減価償却率"/>
        <xdr:cNvSpPr txBox="1"/>
      </xdr:nvSpPr>
      <xdr:spPr>
        <a:xfrm>
          <a:off x="1816744"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118127</xdr:rowOff>
    </xdr:from>
    <xdr:ext cx="405111" cy="259045"/>
    <xdr:sp macro="" textlink="">
      <xdr:nvSpPr>
        <xdr:cNvPr id="319" name="n_4mainValue【公営住宅】&#10;有形固定資産減価償却率"/>
        <xdr:cNvSpPr txBox="1"/>
      </xdr:nvSpPr>
      <xdr:spPr>
        <a:xfrm>
          <a:off x="9277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160629</xdr:rowOff>
    </xdr:from>
    <xdr:to>
      <xdr:col>54</xdr:col>
      <xdr:colOff>189865</xdr:colOff>
      <xdr:row>85</xdr:row>
      <xdr:rowOff>167487</xdr:rowOff>
    </xdr:to>
    <xdr:cxnSp macro="">
      <xdr:nvCxnSpPr>
        <xdr:cNvPr id="341" name="直線コネクタ 340"/>
        <xdr:cNvCxnSpPr/>
      </xdr:nvCxnSpPr>
      <xdr:spPr>
        <a:xfrm flipV="1">
          <a:off x="10476865" y="13362279"/>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342" name="【公営住宅】&#10;一人当たり面積最小値テキスト"/>
        <xdr:cNvSpPr txBox="1"/>
      </xdr:nvSpPr>
      <xdr:spPr>
        <a:xfrm>
          <a:off x="10515600" y="1474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343" name="直線コネクタ 342"/>
        <xdr:cNvCxnSpPr/>
      </xdr:nvCxnSpPr>
      <xdr:spPr>
        <a:xfrm>
          <a:off x="10388600" y="1474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107306</xdr:rowOff>
    </xdr:from>
    <xdr:ext cx="469744" cy="259045"/>
    <xdr:sp macro="" textlink="">
      <xdr:nvSpPr>
        <xdr:cNvPr id="344" name="【公営住宅】&#10;一人当たり面積最大値テキスト"/>
        <xdr:cNvSpPr txBox="1"/>
      </xdr:nvSpPr>
      <xdr:spPr>
        <a:xfrm>
          <a:off x="10515600" y="1313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160629</xdr:rowOff>
    </xdr:from>
    <xdr:to>
      <xdr:col>55</xdr:col>
      <xdr:colOff>88900</xdr:colOff>
      <xdr:row>77</xdr:row>
      <xdr:rowOff>160629</xdr:rowOff>
    </xdr:to>
    <xdr:cxnSp macro="">
      <xdr:nvCxnSpPr>
        <xdr:cNvPr id="345" name="直線コネクタ 344"/>
        <xdr:cNvCxnSpPr/>
      </xdr:nvCxnSpPr>
      <xdr:spPr>
        <a:xfrm>
          <a:off x="10388600" y="13362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98417</xdr:rowOff>
    </xdr:from>
    <xdr:ext cx="469744" cy="259045"/>
    <xdr:sp macro="" textlink="">
      <xdr:nvSpPr>
        <xdr:cNvPr id="346" name="【公営住宅】&#10;一人当たり面積平均値テキスト"/>
        <xdr:cNvSpPr txBox="1"/>
      </xdr:nvSpPr>
      <xdr:spPr>
        <a:xfrm>
          <a:off x="10515600" y="14157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75540</xdr:rowOff>
    </xdr:from>
    <xdr:to>
      <xdr:col>55</xdr:col>
      <xdr:colOff>50800</xdr:colOff>
      <xdr:row>84</xdr:row>
      <xdr:rowOff>5690</xdr:rowOff>
    </xdr:to>
    <xdr:sp macro="" textlink="">
      <xdr:nvSpPr>
        <xdr:cNvPr id="347" name="フローチャート: 判断 346"/>
        <xdr:cNvSpPr/>
      </xdr:nvSpPr>
      <xdr:spPr>
        <a:xfrm>
          <a:off x="10426700" y="1430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64567</xdr:rowOff>
    </xdr:from>
    <xdr:to>
      <xdr:col>50</xdr:col>
      <xdr:colOff>165100</xdr:colOff>
      <xdr:row>83</xdr:row>
      <xdr:rowOff>166167</xdr:rowOff>
    </xdr:to>
    <xdr:sp macro="" textlink="">
      <xdr:nvSpPr>
        <xdr:cNvPr id="348" name="フローチャート: 判断 347"/>
        <xdr:cNvSpPr/>
      </xdr:nvSpPr>
      <xdr:spPr>
        <a:xfrm>
          <a:off x="95885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116687</xdr:rowOff>
    </xdr:from>
    <xdr:to>
      <xdr:col>46</xdr:col>
      <xdr:colOff>38100</xdr:colOff>
      <xdr:row>84</xdr:row>
      <xdr:rowOff>46837</xdr:rowOff>
    </xdr:to>
    <xdr:sp macro="" textlink="">
      <xdr:nvSpPr>
        <xdr:cNvPr id="349" name="フローチャート: 判断 348"/>
        <xdr:cNvSpPr/>
      </xdr:nvSpPr>
      <xdr:spPr>
        <a:xfrm>
          <a:off x="8699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112573</xdr:rowOff>
    </xdr:from>
    <xdr:to>
      <xdr:col>41</xdr:col>
      <xdr:colOff>101600</xdr:colOff>
      <xdr:row>84</xdr:row>
      <xdr:rowOff>42723</xdr:rowOff>
    </xdr:to>
    <xdr:sp macro="" textlink="">
      <xdr:nvSpPr>
        <xdr:cNvPr id="350" name="フローチャート: 判断 349"/>
        <xdr:cNvSpPr/>
      </xdr:nvSpPr>
      <xdr:spPr>
        <a:xfrm>
          <a:off x="7810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87885</xdr:rowOff>
    </xdr:from>
    <xdr:to>
      <xdr:col>36</xdr:col>
      <xdr:colOff>165100</xdr:colOff>
      <xdr:row>84</xdr:row>
      <xdr:rowOff>18035</xdr:rowOff>
    </xdr:to>
    <xdr:sp macro="" textlink="">
      <xdr:nvSpPr>
        <xdr:cNvPr id="351" name="フローチャート: 判断 350"/>
        <xdr:cNvSpPr/>
      </xdr:nvSpPr>
      <xdr:spPr>
        <a:xfrm>
          <a:off x="6921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95199</xdr:rowOff>
    </xdr:from>
    <xdr:to>
      <xdr:col>55</xdr:col>
      <xdr:colOff>50800</xdr:colOff>
      <xdr:row>84</xdr:row>
      <xdr:rowOff>25349</xdr:rowOff>
    </xdr:to>
    <xdr:sp macro="" textlink="">
      <xdr:nvSpPr>
        <xdr:cNvPr id="357" name="楕円 356"/>
        <xdr:cNvSpPr/>
      </xdr:nvSpPr>
      <xdr:spPr>
        <a:xfrm>
          <a:off x="10426700" y="1432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73626</xdr:rowOff>
    </xdr:from>
    <xdr:ext cx="469744" cy="259045"/>
    <xdr:sp macro="" textlink="">
      <xdr:nvSpPr>
        <xdr:cNvPr id="358" name="【公営住宅】&#10;一人当たり面積該当値テキスト"/>
        <xdr:cNvSpPr txBox="1"/>
      </xdr:nvSpPr>
      <xdr:spPr>
        <a:xfrm>
          <a:off x="10515600" y="1430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101600</xdr:rowOff>
    </xdr:from>
    <xdr:to>
      <xdr:col>50</xdr:col>
      <xdr:colOff>165100</xdr:colOff>
      <xdr:row>84</xdr:row>
      <xdr:rowOff>31750</xdr:rowOff>
    </xdr:to>
    <xdr:sp macro="" textlink="">
      <xdr:nvSpPr>
        <xdr:cNvPr id="359" name="楕円 358"/>
        <xdr:cNvSpPr/>
      </xdr:nvSpPr>
      <xdr:spPr>
        <a:xfrm>
          <a:off x="9588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145999</xdr:rowOff>
    </xdr:from>
    <xdr:to>
      <xdr:col>55</xdr:col>
      <xdr:colOff>0</xdr:colOff>
      <xdr:row>83</xdr:row>
      <xdr:rowOff>152400</xdr:rowOff>
    </xdr:to>
    <xdr:cxnSp macro="">
      <xdr:nvCxnSpPr>
        <xdr:cNvPr id="360" name="直線コネクタ 359"/>
        <xdr:cNvCxnSpPr/>
      </xdr:nvCxnSpPr>
      <xdr:spPr>
        <a:xfrm flipV="1">
          <a:off x="9639300" y="14376349"/>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108001</xdr:rowOff>
    </xdr:from>
    <xdr:to>
      <xdr:col>46</xdr:col>
      <xdr:colOff>38100</xdr:colOff>
      <xdr:row>84</xdr:row>
      <xdr:rowOff>38151</xdr:rowOff>
    </xdr:to>
    <xdr:sp macro="" textlink="">
      <xdr:nvSpPr>
        <xdr:cNvPr id="361" name="楕円 360"/>
        <xdr:cNvSpPr/>
      </xdr:nvSpPr>
      <xdr:spPr>
        <a:xfrm>
          <a:off x="8699500" y="1433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152400</xdr:rowOff>
    </xdr:from>
    <xdr:to>
      <xdr:col>50</xdr:col>
      <xdr:colOff>114300</xdr:colOff>
      <xdr:row>83</xdr:row>
      <xdr:rowOff>158801</xdr:rowOff>
    </xdr:to>
    <xdr:cxnSp macro="">
      <xdr:nvCxnSpPr>
        <xdr:cNvPr id="362" name="直線コネクタ 361"/>
        <xdr:cNvCxnSpPr/>
      </xdr:nvCxnSpPr>
      <xdr:spPr>
        <a:xfrm flipV="1">
          <a:off x="8750300" y="14382750"/>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97486</xdr:rowOff>
    </xdr:from>
    <xdr:to>
      <xdr:col>41</xdr:col>
      <xdr:colOff>101600</xdr:colOff>
      <xdr:row>84</xdr:row>
      <xdr:rowOff>27636</xdr:rowOff>
    </xdr:to>
    <xdr:sp macro="" textlink="">
      <xdr:nvSpPr>
        <xdr:cNvPr id="363" name="楕円 362"/>
        <xdr:cNvSpPr/>
      </xdr:nvSpPr>
      <xdr:spPr>
        <a:xfrm>
          <a:off x="7810500" y="1432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148286</xdr:rowOff>
    </xdr:from>
    <xdr:to>
      <xdr:col>45</xdr:col>
      <xdr:colOff>177800</xdr:colOff>
      <xdr:row>83</xdr:row>
      <xdr:rowOff>158801</xdr:rowOff>
    </xdr:to>
    <xdr:cxnSp macro="">
      <xdr:nvCxnSpPr>
        <xdr:cNvPr id="364" name="直線コネクタ 363"/>
        <xdr:cNvCxnSpPr/>
      </xdr:nvCxnSpPr>
      <xdr:spPr>
        <a:xfrm>
          <a:off x="7861300" y="14378636"/>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99313</xdr:rowOff>
    </xdr:from>
    <xdr:to>
      <xdr:col>36</xdr:col>
      <xdr:colOff>165100</xdr:colOff>
      <xdr:row>84</xdr:row>
      <xdr:rowOff>29463</xdr:rowOff>
    </xdr:to>
    <xdr:sp macro="" textlink="">
      <xdr:nvSpPr>
        <xdr:cNvPr id="365" name="楕円 364"/>
        <xdr:cNvSpPr/>
      </xdr:nvSpPr>
      <xdr:spPr>
        <a:xfrm>
          <a:off x="6921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148286</xdr:rowOff>
    </xdr:from>
    <xdr:to>
      <xdr:col>41</xdr:col>
      <xdr:colOff>50800</xdr:colOff>
      <xdr:row>83</xdr:row>
      <xdr:rowOff>150113</xdr:rowOff>
    </xdr:to>
    <xdr:cxnSp macro="">
      <xdr:nvCxnSpPr>
        <xdr:cNvPr id="366" name="直線コネクタ 365"/>
        <xdr:cNvCxnSpPr/>
      </xdr:nvCxnSpPr>
      <xdr:spPr>
        <a:xfrm flipV="1">
          <a:off x="6972300" y="14378636"/>
          <a:ext cx="8890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11244</xdr:rowOff>
    </xdr:from>
    <xdr:ext cx="469744" cy="259045"/>
    <xdr:sp macro="" textlink="">
      <xdr:nvSpPr>
        <xdr:cNvPr id="367" name="n_1aveValue【公営住宅】&#10;一人当たり面積"/>
        <xdr:cNvSpPr txBox="1"/>
      </xdr:nvSpPr>
      <xdr:spPr>
        <a:xfrm>
          <a:off x="9391727" y="1407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37964</xdr:rowOff>
    </xdr:from>
    <xdr:ext cx="469744" cy="259045"/>
    <xdr:sp macro="" textlink="">
      <xdr:nvSpPr>
        <xdr:cNvPr id="368" name="n_2aveValue【公営住宅】&#10;一人当たり面積"/>
        <xdr:cNvSpPr txBox="1"/>
      </xdr:nvSpPr>
      <xdr:spPr>
        <a:xfrm>
          <a:off x="8515427" y="1443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33850</xdr:rowOff>
    </xdr:from>
    <xdr:ext cx="469744" cy="259045"/>
    <xdr:sp macro="" textlink="">
      <xdr:nvSpPr>
        <xdr:cNvPr id="369" name="n_3aveValue【公営住宅】&#10;一人当たり面積"/>
        <xdr:cNvSpPr txBox="1"/>
      </xdr:nvSpPr>
      <xdr:spPr>
        <a:xfrm>
          <a:off x="7626427" y="1443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34562</xdr:rowOff>
    </xdr:from>
    <xdr:ext cx="469744" cy="259045"/>
    <xdr:sp macro="" textlink="">
      <xdr:nvSpPr>
        <xdr:cNvPr id="370" name="n_4aveValue【公営住宅】&#10;一人当たり面積"/>
        <xdr:cNvSpPr txBox="1"/>
      </xdr:nvSpPr>
      <xdr:spPr>
        <a:xfrm>
          <a:off x="6737427" y="1409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22877</xdr:rowOff>
    </xdr:from>
    <xdr:ext cx="469744" cy="259045"/>
    <xdr:sp macro="" textlink="">
      <xdr:nvSpPr>
        <xdr:cNvPr id="371" name="n_1mainValue【公営住宅】&#10;一人当たり面積"/>
        <xdr:cNvSpPr txBox="1"/>
      </xdr:nvSpPr>
      <xdr:spPr>
        <a:xfrm>
          <a:off x="9391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54678</xdr:rowOff>
    </xdr:from>
    <xdr:ext cx="469744" cy="259045"/>
    <xdr:sp macro="" textlink="">
      <xdr:nvSpPr>
        <xdr:cNvPr id="372" name="n_2mainValue【公営住宅】&#10;一人当たり面積"/>
        <xdr:cNvSpPr txBox="1"/>
      </xdr:nvSpPr>
      <xdr:spPr>
        <a:xfrm>
          <a:off x="8515427" y="1411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44163</xdr:rowOff>
    </xdr:from>
    <xdr:ext cx="469744" cy="259045"/>
    <xdr:sp macro="" textlink="">
      <xdr:nvSpPr>
        <xdr:cNvPr id="373" name="n_3mainValue【公営住宅】&#10;一人当たり面積"/>
        <xdr:cNvSpPr txBox="1"/>
      </xdr:nvSpPr>
      <xdr:spPr>
        <a:xfrm>
          <a:off x="7626427" y="1410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20590</xdr:rowOff>
    </xdr:from>
    <xdr:ext cx="469744" cy="259045"/>
    <xdr:sp macro="" textlink="">
      <xdr:nvSpPr>
        <xdr:cNvPr id="374" name="n_4mainValue【公営住宅】&#10;一人当たり面積"/>
        <xdr:cNvSpPr txBox="1"/>
      </xdr:nvSpPr>
      <xdr:spPr>
        <a:xfrm>
          <a:off x="67374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42</xdr:row>
      <xdr:rowOff>38100</xdr:rowOff>
    </xdr:to>
    <xdr:cxnSp macro="">
      <xdr:nvCxnSpPr>
        <xdr:cNvPr id="415" name="直線コネクタ 414"/>
        <xdr:cNvCxnSpPr/>
      </xdr:nvCxnSpPr>
      <xdr:spPr>
        <a:xfrm flipV="1">
          <a:off x="16318864" y="59626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6"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7" name="直線コネクタ 416"/>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418" name="【認定こども園・幼稚園・保育所】&#10;有形固定資産減価償却率最大値テキスト"/>
        <xdr:cNvSpPr txBox="1"/>
      </xdr:nvSpPr>
      <xdr:spPr>
        <a:xfrm>
          <a:off x="16357600" y="57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419" name="直線コネクタ 418"/>
        <xdr:cNvCxnSpPr/>
      </xdr:nvCxnSpPr>
      <xdr:spPr>
        <a:xfrm>
          <a:off x="16230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151147</xdr:rowOff>
    </xdr:from>
    <xdr:ext cx="405111" cy="259045"/>
    <xdr:sp macro="" textlink="">
      <xdr:nvSpPr>
        <xdr:cNvPr id="420" name="【認定こども園・幼稚園・保育所】&#10;有形固定資産減価償却率平均値テキスト"/>
        <xdr:cNvSpPr txBox="1"/>
      </xdr:nvSpPr>
      <xdr:spPr>
        <a:xfrm>
          <a:off x="16357600" y="615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421" name="フローチャート: 判断 420"/>
        <xdr:cNvSpPr/>
      </xdr:nvSpPr>
      <xdr:spPr>
        <a:xfrm>
          <a:off x="162687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141605</xdr:rowOff>
    </xdr:from>
    <xdr:to>
      <xdr:col>81</xdr:col>
      <xdr:colOff>101600</xdr:colOff>
      <xdr:row>37</xdr:row>
      <xdr:rowOff>71755</xdr:rowOff>
    </xdr:to>
    <xdr:sp macro="" textlink="">
      <xdr:nvSpPr>
        <xdr:cNvPr id="422" name="フローチャート: 判断 421"/>
        <xdr:cNvSpPr/>
      </xdr:nvSpPr>
      <xdr:spPr>
        <a:xfrm>
          <a:off x="15430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423" name="フローチャート: 判断 422"/>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137795</xdr:rowOff>
    </xdr:from>
    <xdr:to>
      <xdr:col>72</xdr:col>
      <xdr:colOff>38100</xdr:colOff>
      <xdr:row>37</xdr:row>
      <xdr:rowOff>67945</xdr:rowOff>
    </xdr:to>
    <xdr:sp macro="" textlink="">
      <xdr:nvSpPr>
        <xdr:cNvPr id="424" name="フローチャート: 判断 423"/>
        <xdr:cNvSpPr/>
      </xdr:nvSpPr>
      <xdr:spPr>
        <a:xfrm>
          <a:off x="13652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425" name="フローチャート: 判断 424"/>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431" name="楕円 430"/>
        <xdr:cNvSpPr/>
      </xdr:nvSpPr>
      <xdr:spPr>
        <a:xfrm>
          <a:off x="16268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49547</xdr:rowOff>
    </xdr:from>
    <xdr:ext cx="405111" cy="259045"/>
    <xdr:sp macro="" textlink="">
      <xdr:nvSpPr>
        <xdr:cNvPr id="432" name="【認定こども園・幼稚園・保育所】&#10;有形固定資産減価償却率該当値テキスト"/>
        <xdr:cNvSpPr txBox="1"/>
      </xdr:nvSpPr>
      <xdr:spPr>
        <a:xfrm>
          <a:off x="16357600"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31115</xdr:rowOff>
    </xdr:from>
    <xdr:to>
      <xdr:col>81</xdr:col>
      <xdr:colOff>101600</xdr:colOff>
      <xdr:row>37</xdr:row>
      <xdr:rowOff>132715</xdr:rowOff>
    </xdr:to>
    <xdr:sp macro="" textlink="">
      <xdr:nvSpPr>
        <xdr:cNvPr id="433" name="楕円 432"/>
        <xdr:cNvSpPr/>
      </xdr:nvSpPr>
      <xdr:spPr>
        <a:xfrm>
          <a:off x="15430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81915</xdr:rowOff>
    </xdr:from>
    <xdr:to>
      <xdr:col>85</xdr:col>
      <xdr:colOff>127000</xdr:colOff>
      <xdr:row>37</xdr:row>
      <xdr:rowOff>121920</xdr:rowOff>
    </xdr:to>
    <xdr:cxnSp macro="">
      <xdr:nvCxnSpPr>
        <xdr:cNvPr id="434" name="直線コネクタ 433"/>
        <xdr:cNvCxnSpPr/>
      </xdr:nvCxnSpPr>
      <xdr:spPr>
        <a:xfrm>
          <a:off x="15481300" y="642556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44450</xdr:rowOff>
    </xdr:from>
    <xdr:to>
      <xdr:col>76</xdr:col>
      <xdr:colOff>165100</xdr:colOff>
      <xdr:row>37</xdr:row>
      <xdr:rowOff>146050</xdr:rowOff>
    </xdr:to>
    <xdr:sp macro="" textlink="">
      <xdr:nvSpPr>
        <xdr:cNvPr id="435" name="楕円 434"/>
        <xdr:cNvSpPr/>
      </xdr:nvSpPr>
      <xdr:spPr>
        <a:xfrm>
          <a:off x="14541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81915</xdr:rowOff>
    </xdr:from>
    <xdr:to>
      <xdr:col>81</xdr:col>
      <xdr:colOff>50800</xdr:colOff>
      <xdr:row>37</xdr:row>
      <xdr:rowOff>95250</xdr:rowOff>
    </xdr:to>
    <xdr:cxnSp macro="">
      <xdr:nvCxnSpPr>
        <xdr:cNvPr id="436" name="直線コネクタ 435"/>
        <xdr:cNvCxnSpPr/>
      </xdr:nvCxnSpPr>
      <xdr:spPr>
        <a:xfrm flipV="1">
          <a:off x="14592300" y="642556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635</xdr:rowOff>
    </xdr:from>
    <xdr:to>
      <xdr:col>72</xdr:col>
      <xdr:colOff>38100</xdr:colOff>
      <xdr:row>37</xdr:row>
      <xdr:rowOff>102235</xdr:rowOff>
    </xdr:to>
    <xdr:sp macro="" textlink="">
      <xdr:nvSpPr>
        <xdr:cNvPr id="437" name="楕円 436"/>
        <xdr:cNvSpPr/>
      </xdr:nvSpPr>
      <xdr:spPr>
        <a:xfrm>
          <a:off x="13652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51435</xdr:rowOff>
    </xdr:from>
    <xdr:to>
      <xdr:col>76</xdr:col>
      <xdr:colOff>114300</xdr:colOff>
      <xdr:row>37</xdr:row>
      <xdr:rowOff>95250</xdr:rowOff>
    </xdr:to>
    <xdr:cxnSp macro="">
      <xdr:nvCxnSpPr>
        <xdr:cNvPr id="438" name="直線コネクタ 437"/>
        <xdr:cNvCxnSpPr/>
      </xdr:nvCxnSpPr>
      <xdr:spPr>
        <a:xfrm>
          <a:off x="13703300" y="639508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2540</xdr:rowOff>
    </xdr:from>
    <xdr:to>
      <xdr:col>67</xdr:col>
      <xdr:colOff>101600</xdr:colOff>
      <xdr:row>37</xdr:row>
      <xdr:rowOff>104140</xdr:rowOff>
    </xdr:to>
    <xdr:sp macro="" textlink="">
      <xdr:nvSpPr>
        <xdr:cNvPr id="439" name="楕円 438"/>
        <xdr:cNvSpPr/>
      </xdr:nvSpPr>
      <xdr:spPr>
        <a:xfrm>
          <a:off x="12763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51435</xdr:rowOff>
    </xdr:from>
    <xdr:to>
      <xdr:col>71</xdr:col>
      <xdr:colOff>177800</xdr:colOff>
      <xdr:row>37</xdr:row>
      <xdr:rowOff>53340</xdr:rowOff>
    </xdr:to>
    <xdr:cxnSp macro="">
      <xdr:nvCxnSpPr>
        <xdr:cNvPr id="440" name="直線コネクタ 439"/>
        <xdr:cNvCxnSpPr/>
      </xdr:nvCxnSpPr>
      <xdr:spPr>
        <a:xfrm flipV="1">
          <a:off x="12814300" y="63950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88282</xdr:rowOff>
    </xdr:from>
    <xdr:ext cx="405111" cy="259045"/>
    <xdr:sp macro="" textlink="">
      <xdr:nvSpPr>
        <xdr:cNvPr id="441" name="n_1aveValue【認定こども園・幼稚園・保育所】&#10;有形固定資産減価償却率"/>
        <xdr:cNvSpPr txBox="1"/>
      </xdr:nvSpPr>
      <xdr:spPr>
        <a:xfrm>
          <a:off x="152660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442" name="n_2aveValue【認定こども園・幼稚園・保育所】&#10;有形固定資産減価償却率"/>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84472</xdr:rowOff>
    </xdr:from>
    <xdr:ext cx="405111" cy="259045"/>
    <xdr:sp macro="" textlink="">
      <xdr:nvSpPr>
        <xdr:cNvPr id="443" name="n_3aveValue【認定こども園・幼稚園・保育所】&#10;有形固定資産減価償却率"/>
        <xdr:cNvSpPr txBox="1"/>
      </xdr:nvSpPr>
      <xdr:spPr>
        <a:xfrm>
          <a:off x="13500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74947</xdr:rowOff>
    </xdr:from>
    <xdr:ext cx="405111" cy="259045"/>
    <xdr:sp macro="" textlink="">
      <xdr:nvSpPr>
        <xdr:cNvPr id="444" name="n_4aveValue【認定こども園・幼稚園・保育所】&#10;有形固定資産減価償却率"/>
        <xdr:cNvSpPr txBox="1"/>
      </xdr:nvSpPr>
      <xdr:spPr>
        <a:xfrm>
          <a:off x="12611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123842</xdr:rowOff>
    </xdr:from>
    <xdr:ext cx="405111" cy="259045"/>
    <xdr:sp macro="" textlink="">
      <xdr:nvSpPr>
        <xdr:cNvPr id="445" name="n_1mainValue【認定こども園・幼稚園・保育所】&#10;有形固定資産減価償却率"/>
        <xdr:cNvSpPr txBox="1"/>
      </xdr:nvSpPr>
      <xdr:spPr>
        <a:xfrm>
          <a:off x="15266044"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137177</xdr:rowOff>
    </xdr:from>
    <xdr:ext cx="405111" cy="259045"/>
    <xdr:sp macro="" textlink="">
      <xdr:nvSpPr>
        <xdr:cNvPr id="446" name="n_2mainValue【認定こども園・幼稚園・保育所】&#10;有形固定資産減価償却率"/>
        <xdr:cNvSpPr txBox="1"/>
      </xdr:nvSpPr>
      <xdr:spPr>
        <a:xfrm>
          <a:off x="14389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93362</xdr:rowOff>
    </xdr:from>
    <xdr:ext cx="405111" cy="259045"/>
    <xdr:sp macro="" textlink="">
      <xdr:nvSpPr>
        <xdr:cNvPr id="447" name="n_3mainValue【認定こども園・幼稚園・保育所】&#10;有形固定資産減価償却率"/>
        <xdr:cNvSpPr txBox="1"/>
      </xdr:nvSpPr>
      <xdr:spPr>
        <a:xfrm>
          <a:off x="13500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95267</xdr:rowOff>
    </xdr:from>
    <xdr:ext cx="405111" cy="259045"/>
    <xdr:sp macro="" textlink="">
      <xdr:nvSpPr>
        <xdr:cNvPr id="448" name="n_4mainValue【認定こども園・幼稚園・保育所】&#10;有形固定資産減価償却率"/>
        <xdr:cNvSpPr txBox="1"/>
      </xdr:nvSpPr>
      <xdr:spPr>
        <a:xfrm>
          <a:off x="12611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0" name="テキスト ボックス 45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2" name="テキスト ボックス 46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4" name="テキスト ボックス 46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6" name="テキスト ボックス 46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8" name="テキスト ボックス 46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121920</xdr:rowOff>
    </xdr:from>
    <xdr:to>
      <xdr:col>116</xdr:col>
      <xdr:colOff>62864</xdr:colOff>
      <xdr:row>41</xdr:row>
      <xdr:rowOff>144780</xdr:rowOff>
    </xdr:to>
    <xdr:cxnSp macro="">
      <xdr:nvCxnSpPr>
        <xdr:cNvPr id="472" name="直線コネクタ 471"/>
        <xdr:cNvCxnSpPr/>
      </xdr:nvCxnSpPr>
      <xdr:spPr>
        <a:xfrm flipV="1">
          <a:off x="22160864" y="577977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473" name="【認定こども園・幼稚園・保育所】&#10;一人当たり面積最小値テキスト"/>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474" name="直線コネクタ 473"/>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68597</xdr:rowOff>
    </xdr:from>
    <xdr:ext cx="469744" cy="259045"/>
    <xdr:sp macro="" textlink="">
      <xdr:nvSpPr>
        <xdr:cNvPr id="475" name="【認定こども園・幼稚園・保育所】&#10;一人当たり面積最大値テキスト"/>
        <xdr:cNvSpPr txBox="1"/>
      </xdr:nvSpPr>
      <xdr:spPr>
        <a:xfrm>
          <a:off x="22199600" y="555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121920</xdr:rowOff>
    </xdr:from>
    <xdr:to>
      <xdr:col>116</xdr:col>
      <xdr:colOff>152400</xdr:colOff>
      <xdr:row>33</xdr:row>
      <xdr:rowOff>121920</xdr:rowOff>
    </xdr:to>
    <xdr:cxnSp macro="">
      <xdr:nvCxnSpPr>
        <xdr:cNvPr id="476" name="直線コネクタ 475"/>
        <xdr:cNvCxnSpPr/>
      </xdr:nvCxnSpPr>
      <xdr:spPr>
        <a:xfrm>
          <a:off x="22072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52087</xdr:rowOff>
    </xdr:from>
    <xdr:ext cx="469744" cy="259045"/>
    <xdr:sp macro="" textlink="">
      <xdr:nvSpPr>
        <xdr:cNvPr id="477" name="【認定こども園・幼稚園・保育所】&#10;一人当たり面積平均値テキスト"/>
        <xdr:cNvSpPr txBox="1"/>
      </xdr:nvSpPr>
      <xdr:spPr>
        <a:xfrm>
          <a:off x="22199600" y="6395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29210</xdr:rowOff>
    </xdr:from>
    <xdr:to>
      <xdr:col>116</xdr:col>
      <xdr:colOff>114300</xdr:colOff>
      <xdr:row>38</xdr:row>
      <xdr:rowOff>130810</xdr:rowOff>
    </xdr:to>
    <xdr:sp macro="" textlink="">
      <xdr:nvSpPr>
        <xdr:cNvPr id="478" name="フローチャート: 判断 477"/>
        <xdr:cNvSpPr/>
      </xdr:nvSpPr>
      <xdr:spPr>
        <a:xfrm>
          <a:off x="22110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25400</xdr:rowOff>
    </xdr:from>
    <xdr:to>
      <xdr:col>112</xdr:col>
      <xdr:colOff>38100</xdr:colOff>
      <xdr:row>38</xdr:row>
      <xdr:rowOff>127000</xdr:rowOff>
    </xdr:to>
    <xdr:sp macro="" textlink="">
      <xdr:nvSpPr>
        <xdr:cNvPr id="479" name="フローチャート: 判断 478"/>
        <xdr:cNvSpPr/>
      </xdr:nvSpPr>
      <xdr:spPr>
        <a:xfrm>
          <a:off x="21272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44450</xdr:rowOff>
    </xdr:from>
    <xdr:to>
      <xdr:col>107</xdr:col>
      <xdr:colOff>101600</xdr:colOff>
      <xdr:row>38</xdr:row>
      <xdr:rowOff>146050</xdr:rowOff>
    </xdr:to>
    <xdr:sp macro="" textlink="">
      <xdr:nvSpPr>
        <xdr:cNvPr id="480" name="フローチャート: 判断 479"/>
        <xdr:cNvSpPr/>
      </xdr:nvSpPr>
      <xdr:spPr>
        <a:xfrm>
          <a:off x="20383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33020</xdr:rowOff>
    </xdr:from>
    <xdr:to>
      <xdr:col>102</xdr:col>
      <xdr:colOff>165100</xdr:colOff>
      <xdr:row>38</xdr:row>
      <xdr:rowOff>134620</xdr:rowOff>
    </xdr:to>
    <xdr:sp macro="" textlink="">
      <xdr:nvSpPr>
        <xdr:cNvPr id="481" name="フローチャート: 判断 480"/>
        <xdr:cNvSpPr/>
      </xdr:nvSpPr>
      <xdr:spPr>
        <a:xfrm>
          <a:off x="19494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166370</xdr:rowOff>
    </xdr:from>
    <xdr:to>
      <xdr:col>98</xdr:col>
      <xdr:colOff>38100</xdr:colOff>
      <xdr:row>38</xdr:row>
      <xdr:rowOff>96520</xdr:rowOff>
    </xdr:to>
    <xdr:sp macro="" textlink="">
      <xdr:nvSpPr>
        <xdr:cNvPr id="482" name="フローチャート: 判断 481"/>
        <xdr:cNvSpPr/>
      </xdr:nvSpPr>
      <xdr:spPr>
        <a:xfrm>
          <a:off x="18605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488" name="楕円 487"/>
        <xdr:cNvSpPr/>
      </xdr:nvSpPr>
      <xdr:spPr>
        <a:xfrm>
          <a:off x="221107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133367</xdr:rowOff>
    </xdr:from>
    <xdr:ext cx="469744" cy="259045"/>
    <xdr:sp macro="" textlink="">
      <xdr:nvSpPr>
        <xdr:cNvPr id="489" name="【認定こども園・幼稚園・保育所】&#10;一人当たり面積該当値テキスト"/>
        <xdr:cNvSpPr txBox="1"/>
      </xdr:nvSpPr>
      <xdr:spPr>
        <a:xfrm>
          <a:off x="22199600" y="66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170180</xdr:rowOff>
    </xdr:from>
    <xdr:to>
      <xdr:col>112</xdr:col>
      <xdr:colOff>38100</xdr:colOff>
      <xdr:row>39</xdr:row>
      <xdr:rowOff>100330</xdr:rowOff>
    </xdr:to>
    <xdr:sp macro="" textlink="">
      <xdr:nvSpPr>
        <xdr:cNvPr id="490" name="楕円 489"/>
        <xdr:cNvSpPr/>
      </xdr:nvSpPr>
      <xdr:spPr>
        <a:xfrm>
          <a:off x="21272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34290</xdr:rowOff>
    </xdr:from>
    <xdr:to>
      <xdr:col>116</xdr:col>
      <xdr:colOff>63500</xdr:colOff>
      <xdr:row>39</xdr:row>
      <xdr:rowOff>49530</xdr:rowOff>
    </xdr:to>
    <xdr:cxnSp macro="">
      <xdr:nvCxnSpPr>
        <xdr:cNvPr id="491" name="直線コネクタ 490"/>
        <xdr:cNvCxnSpPr/>
      </xdr:nvCxnSpPr>
      <xdr:spPr>
        <a:xfrm flipV="1">
          <a:off x="21323300" y="67208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6350</xdr:rowOff>
    </xdr:from>
    <xdr:to>
      <xdr:col>107</xdr:col>
      <xdr:colOff>101600</xdr:colOff>
      <xdr:row>39</xdr:row>
      <xdr:rowOff>107950</xdr:rowOff>
    </xdr:to>
    <xdr:sp macro="" textlink="">
      <xdr:nvSpPr>
        <xdr:cNvPr id="492" name="楕円 491"/>
        <xdr:cNvSpPr/>
      </xdr:nvSpPr>
      <xdr:spPr>
        <a:xfrm>
          <a:off x="20383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49530</xdr:rowOff>
    </xdr:from>
    <xdr:to>
      <xdr:col>111</xdr:col>
      <xdr:colOff>177800</xdr:colOff>
      <xdr:row>39</xdr:row>
      <xdr:rowOff>57150</xdr:rowOff>
    </xdr:to>
    <xdr:cxnSp macro="">
      <xdr:nvCxnSpPr>
        <xdr:cNvPr id="493" name="直線コネクタ 492"/>
        <xdr:cNvCxnSpPr/>
      </xdr:nvCxnSpPr>
      <xdr:spPr>
        <a:xfrm flipV="1">
          <a:off x="20434300" y="6736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94" name="楕円 493"/>
        <xdr:cNvSpPr/>
      </xdr:nvSpPr>
      <xdr:spPr>
        <a:xfrm>
          <a:off x="19494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57150</xdr:rowOff>
    </xdr:from>
    <xdr:to>
      <xdr:col>107</xdr:col>
      <xdr:colOff>50800</xdr:colOff>
      <xdr:row>39</xdr:row>
      <xdr:rowOff>64770</xdr:rowOff>
    </xdr:to>
    <xdr:cxnSp macro="">
      <xdr:nvCxnSpPr>
        <xdr:cNvPr id="495" name="直線コネクタ 494"/>
        <xdr:cNvCxnSpPr/>
      </xdr:nvCxnSpPr>
      <xdr:spPr>
        <a:xfrm flipV="1">
          <a:off x="19545300" y="6743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96" name="楕円 495"/>
        <xdr:cNvSpPr/>
      </xdr:nvSpPr>
      <xdr:spPr>
        <a:xfrm>
          <a:off x="18605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64770</xdr:rowOff>
    </xdr:from>
    <xdr:to>
      <xdr:col>102</xdr:col>
      <xdr:colOff>114300</xdr:colOff>
      <xdr:row>39</xdr:row>
      <xdr:rowOff>72390</xdr:rowOff>
    </xdr:to>
    <xdr:cxnSp macro="">
      <xdr:nvCxnSpPr>
        <xdr:cNvPr id="497" name="直線コネクタ 496"/>
        <xdr:cNvCxnSpPr/>
      </xdr:nvCxnSpPr>
      <xdr:spPr>
        <a:xfrm flipV="1">
          <a:off x="18656300" y="6751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143527</xdr:rowOff>
    </xdr:from>
    <xdr:ext cx="469744" cy="259045"/>
    <xdr:sp macro="" textlink="">
      <xdr:nvSpPr>
        <xdr:cNvPr id="498" name="n_1aveValue【認定こども園・幼稚園・保育所】&#10;一人当たり面積"/>
        <xdr:cNvSpPr txBox="1"/>
      </xdr:nvSpPr>
      <xdr:spPr>
        <a:xfrm>
          <a:off x="21075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162577</xdr:rowOff>
    </xdr:from>
    <xdr:ext cx="469744" cy="259045"/>
    <xdr:sp macro="" textlink="">
      <xdr:nvSpPr>
        <xdr:cNvPr id="499" name="n_2aveValue【認定こども園・幼稚園・保育所】&#10;一人当たり面積"/>
        <xdr:cNvSpPr txBox="1"/>
      </xdr:nvSpPr>
      <xdr:spPr>
        <a:xfrm>
          <a:off x="201994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151147</xdr:rowOff>
    </xdr:from>
    <xdr:ext cx="469744" cy="259045"/>
    <xdr:sp macro="" textlink="">
      <xdr:nvSpPr>
        <xdr:cNvPr id="500" name="n_3aveValue【認定こども園・幼稚園・保育所】&#10;一人当たり面積"/>
        <xdr:cNvSpPr txBox="1"/>
      </xdr:nvSpPr>
      <xdr:spPr>
        <a:xfrm>
          <a:off x="19310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113047</xdr:rowOff>
    </xdr:from>
    <xdr:ext cx="469744" cy="259045"/>
    <xdr:sp macro="" textlink="">
      <xdr:nvSpPr>
        <xdr:cNvPr id="501" name="n_4aveValue【認定こども園・幼稚園・保育所】&#10;一人当たり面積"/>
        <xdr:cNvSpPr txBox="1"/>
      </xdr:nvSpPr>
      <xdr:spPr>
        <a:xfrm>
          <a:off x="18421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91457</xdr:rowOff>
    </xdr:from>
    <xdr:ext cx="469744" cy="259045"/>
    <xdr:sp macro="" textlink="">
      <xdr:nvSpPr>
        <xdr:cNvPr id="502" name="n_1mainValue【認定こども園・幼稚園・保育所】&#10;一人当たり面積"/>
        <xdr:cNvSpPr txBox="1"/>
      </xdr:nvSpPr>
      <xdr:spPr>
        <a:xfrm>
          <a:off x="210757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99077</xdr:rowOff>
    </xdr:from>
    <xdr:ext cx="469744" cy="259045"/>
    <xdr:sp macro="" textlink="">
      <xdr:nvSpPr>
        <xdr:cNvPr id="503" name="n_2mainValue【認定こども園・幼稚園・保育所】&#10;一人当たり面積"/>
        <xdr:cNvSpPr txBox="1"/>
      </xdr:nvSpPr>
      <xdr:spPr>
        <a:xfrm>
          <a:off x="20199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106697</xdr:rowOff>
    </xdr:from>
    <xdr:ext cx="469744" cy="259045"/>
    <xdr:sp macro="" textlink="">
      <xdr:nvSpPr>
        <xdr:cNvPr id="504" name="n_3mainValue【認定こども園・幼稚園・保育所】&#10;一人当たり面積"/>
        <xdr:cNvSpPr txBox="1"/>
      </xdr:nvSpPr>
      <xdr:spPr>
        <a:xfrm>
          <a:off x="19310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114317</xdr:rowOff>
    </xdr:from>
    <xdr:ext cx="469744" cy="259045"/>
    <xdr:sp macro="" textlink="">
      <xdr:nvSpPr>
        <xdr:cNvPr id="505" name="n_4mainValue【認定こども園・幼稚園・保育所】&#10;一人当たり面積"/>
        <xdr:cNvSpPr txBox="1"/>
      </xdr:nvSpPr>
      <xdr:spPr>
        <a:xfrm>
          <a:off x="18421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7" name="直線コネクタ 51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8" name="テキスト ボックス 51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9" name="直線コネクタ 51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0" name="テキスト ボックス 51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1" name="直線コネクタ 52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2" name="テキスト ボックス 52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3" name="直線コネクタ 52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4" name="テキスト ボックス 52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6" name="テキスト ボックス 52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93726</xdr:rowOff>
    </xdr:from>
    <xdr:to>
      <xdr:col>85</xdr:col>
      <xdr:colOff>126364</xdr:colOff>
      <xdr:row>64</xdr:row>
      <xdr:rowOff>68580</xdr:rowOff>
    </xdr:to>
    <xdr:cxnSp macro="">
      <xdr:nvCxnSpPr>
        <xdr:cNvPr id="528" name="直線コネクタ 527"/>
        <xdr:cNvCxnSpPr/>
      </xdr:nvCxnSpPr>
      <xdr:spPr>
        <a:xfrm flipV="1">
          <a:off x="16318864" y="986637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29" name="【学校施設】&#10;有形固定資産減価償却率最小値テキスト"/>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530" name="直線コネクタ 529"/>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40403</xdr:rowOff>
    </xdr:from>
    <xdr:ext cx="405111" cy="259045"/>
    <xdr:sp macro="" textlink="">
      <xdr:nvSpPr>
        <xdr:cNvPr id="531" name="【学校施設】&#10;有形固定資産減価償却率最大値テキスト"/>
        <xdr:cNvSpPr txBox="1"/>
      </xdr:nvSpPr>
      <xdr:spPr>
        <a:xfrm>
          <a:off x="16357600" y="964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93726</xdr:rowOff>
    </xdr:from>
    <xdr:to>
      <xdr:col>86</xdr:col>
      <xdr:colOff>25400</xdr:colOff>
      <xdr:row>57</xdr:row>
      <xdr:rowOff>93726</xdr:rowOff>
    </xdr:to>
    <xdr:cxnSp macro="">
      <xdr:nvCxnSpPr>
        <xdr:cNvPr id="532" name="直線コネクタ 531"/>
        <xdr:cNvCxnSpPr/>
      </xdr:nvCxnSpPr>
      <xdr:spPr>
        <a:xfrm>
          <a:off x="16230600" y="986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92219</xdr:rowOff>
    </xdr:from>
    <xdr:ext cx="405111" cy="259045"/>
    <xdr:sp macro="" textlink="">
      <xdr:nvSpPr>
        <xdr:cNvPr id="533" name="【学校施設】&#10;有形固定資産減価償却率平均値テキスト"/>
        <xdr:cNvSpPr txBox="1"/>
      </xdr:nvSpPr>
      <xdr:spPr>
        <a:xfrm>
          <a:off x="16357600" y="10379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113792</xdr:rowOff>
    </xdr:from>
    <xdr:to>
      <xdr:col>85</xdr:col>
      <xdr:colOff>177800</xdr:colOff>
      <xdr:row>61</xdr:row>
      <xdr:rowOff>43942</xdr:rowOff>
    </xdr:to>
    <xdr:sp macro="" textlink="">
      <xdr:nvSpPr>
        <xdr:cNvPr id="534" name="フローチャート: 判断 533"/>
        <xdr:cNvSpPr/>
      </xdr:nvSpPr>
      <xdr:spPr>
        <a:xfrm>
          <a:off x="16268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141224</xdr:rowOff>
    </xdr:from>
    <xdr:to>
      <xdr:col>81</xdr:col>
      <xdr:colOff>101600</xdr:colOff>
      <xdr:row>61</xdr:row>
      <xdr:rowOff>71374</xdr:rowOff>
    </xdr:to>
    <xdr:sp macro="" textlink="">
      <xdr:nvSpPr>
        <xdr:cNvPr id="535" name="フローチャート: 判断 534"/>
        <xdr:cNvSpPr/>
      </xdr:nvSpPr>
      <xdr:spPr>
        <a:xfrm>
          <a:off x="15430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8636</xdr:rowOff>
    </xdr:from>
    <xdr:to>
      <xdr:col>76</xdr:col>
      <xdr:colOff>165100</xdr:colOff>
      <xdr:row>61</xdr:row>
      <xdr:rowOff>110236</xdr:rowOff>
    </xdr:to>
    <xdr:sp macro="" textlink="">
      <xdr:nvSpPr>
        <xdr:cNvPr id="536" name="フローチャート: 判断 535"/>
        <xdr:cNvSpPr/>
      </xdr:nvSpPr>
      <xdr:spPr>
        <a:xfrm>
          <a:off x="14541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152654</xdr:rowOff>
    </xdr:from>
    <xdr:to>
      <xdr:col>72</xdr:col>
      <xdr:colOff>38100</xdr:colOff>
      <xdr:row>61</xdr:row>
      <xdr:rowOff>82804</xdr:rowOff>
    </xdr:to>
    <xdr:sp macro="" textlink="">
      <xdr:nvSpPr>
        <xdr:cNvPr id="537" name="フローチャート: 判断 536"/>
        <xdr:cNvSpPr/>
      </xdr:nvSpPr>
      <xdr:spPr>
        <a:xfrm>
          <a:off x="13652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538" name="フローチャート: 判断 537"/>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45212</xdr:rowOff>
    </xdr:from>
    <xdr:to>
      <xdr:col>85</xdr:col>
      <xdr:colOff>177800</xdr:colOff>
      <xdr:row>57</xdr:row>
      <xdr:rowOff>146812</xdr:rowOff>
    </xdr:to>
    <xdr:sp macro="" textlink="">
      <xdr:nvSpPr>
        <xdr:cNvPr id="544" name="楕円 543"/>
        <xdr:cNvSpPr/>
      </xdr:nvSpPr>
      <xdr:spPr>
        <a:xfrm>
          <a:off x="16268700" y="981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167403</xdr:rowOff>
    </xdr:from>
    <xdr:ext cx="405111" cy="259045"/>
    <xdr:sp macro="" textlink="">
      <xdr:nvSpPr>
        <xdr:cNvPr id="545" name="【学校施設】&#10;有形固定資産減価償却率該当値テキスト"/>
        <xdr:cNvSpPr txBox="1"/>
      </xdr:nvSpPr>
      <xdr:spPr>
        <a:xfrm>
          <a:off x="16357600" y="9768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20066</xdr:rowOff>
    </xdr:from>
    <xdr:to>
      <xdr:col>81</xdr:col>
      <xdr:colOff>101600</xdr:colOff>
      <xdr:row>59</xdr:row>
      <xdr:rowOff>121666</xdr:rowOff>
    </xdr:to>
    <xdr:sp macro="" textlink="">
      <xdr:nvSpPr>
        <xdr:cNvPr id="546" name="楕円 545"/>
        <xdr:cNvSpPr/>
      </xdr:nvSpPr>
      <xdr:spPr>
        <a:xfrm>
          <a:off x="154305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96012</xdr:rowOff>
    </xdr:from>
    <xdr:to>
      <xdr:col>85</xdr:col>
      <xdr:colOff>127000</xdr:colOff>
      <xdr:row>59</xdr:row>
      <xdr:rowOff>70866</xdr:rowOff>
    </xdr:to>
    <xdr:cxnSp macro="">
      <xdr:nvCxnSpPr>
        <xdr:cNvPr id="547" name="直線コネクタ 546"/>
        <xdr:cNvCxnSpPr/>
      </xdr:nvCxnSpPr>
      <xdr:spPr>
        <a:xfrm flipV="1">
          <a:off x="15481300" y="9868662"/>
          <a:ext cx="838200" cy="3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164084</xdr:rowOff>
    </xdr:from>
    <xdr:to>
      <xdr:col>76</xdr:col>
      <xdr:colOff>165100</xdr:colOff>
      <xdr:row>61</xdr:row>
      <xdr:rowOff>94234</xdr:rowOff>
    </xdr:to>
    <xdr:sp macro="" textlink="">
      <xdr:nvSpPr>
        <xdr:cNvPr id="548" name="楕円 547"/>
        <xdr:cNvSpPr/>
      </xdr:nvSpPr>
      <xdr:spPr>
        <a:xfrm>
          <a:off x="145415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70866</xdr:rowOff>
    </xdr:from>
    <xdr:to>
      <xdr:col>81</xdr:col>
      <xdr:colOff>50800</xdr:colOff>
      <xdr:row>61</xdr:row>
      <xdr:rowOff>43434</xdr:rowOff>
    </xdr:to>
    <xdr:cxnSp macro="">
      <xdr:nvCxnSpPr>
        <xdr:cNvPr id="549" name="直線コネクタ 548"/>
        <xdr:cNvCxnSpPr/>
      </xdr:nvCxnSpPr>
      <xdr:spPr>
        <a:xfrm flipV="1">
          <a:off x="14592300" y="10186416"/>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168656</xdr:rowOff>
    </xdr:from>
    <xdr:to>
      <xdr:col>72</xdr:col>
      <xdr:colOff>38100</xdr:colOff>
      <xdr:row>61</xdr:row>
      <xdr:rowOff>98806</xdr:rowOff>
    </xdr:to>
    <xdr:sp macro="" textlink="">
      <xdr:nvSpPr>
        <xdr:cNvPr id="550" name="楕円 549"/>
        <xdr:cNvSpPr/>
      </xdr:nvSpPr>
      <xdr:spPr>
        <a:xfrm>
          <a:off x="136525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43434</xdr:rowOff>
    </xdr:from>
    <xdr:to>
      <xdr:col>76</xdr:col>
      <xdr:colOff>114300</xdr:colOff>
      <xdr:row>61</xdr:row>
      <xdr:rowOff>48006</xdr:rowOff>
    </xdr:to>
    <xdr:cxnSp macro="">
      <xdr:nvCxnSpPr>
        <xdr:cNvPr id="551" name="直線コネクタ 550"/>
        <xdr:cNvCxnSpPr/>
      </xdr:nvCxnSpPr>
      <xdr:spPr>
        <a:xfrm flipV="1">
          <a:off x="13703300" y="105018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132080</xdr:rowOff>
    </xdr:from>
    <xdr:to>
      <xdr:col>67</xdr:col>
      <xdr:colOff>101600</xdr:colOff>
      <xdr:row>61</xdr:row>
      <xdr:rowOff>62230</xdr:rowOff>
    </xdr:to>
    <xdr:sp macro="" textlink="">
      <xdr:nvSpPr>
        <xdr:cNvPr id="552" name="楕円 551"/>
        <xdr:cNvSpPr/>
      </xdr:nvSpPr>
      <xdr:spPr>
        <a:xfrm>
          <a:off x="12763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11430</xdr:rowOff>
    </xdr:from>
    <xdr:to>
      <xdr:col>71</xdr:col>
      <xdr:colOff>177800</xdr:colOff>
      <xdr:row>61</xdr:row>
      <xdr:rowOff>48006</xdr:rowOff>
    </xdr:to>
    <xdr:cxnSp macro="">
      <xdr:nvCxnSpPr>
        <xdr:cNvPr id="553" name="直線コネクタ 552"/>
        <xdr:cNvCxnSpPr/>
      </xdr:nvCxnSpPr>
      <xdr:spPr>
        <a:xfrm>
          <a:off x="12814300" y="104698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62501</xdr:rowOff>
    </xdr:from>
    <xdr:ext cx="405111" cy="259045"/>
    <xdr:sp macro="" textlink="">
      <xdr:nvSpPr>
        <xdr:cNvPr id="554" name="n_1aveValue【学校施設】&#10;有形固定資産減価償却率"/>
        <xdr:cNvSpPr txBox="1"/>
      </xdr:nvSpPr>
      <xdr:spPr>
        <a:xfrm>
          <a:off x="15266044" y="1052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101363</xdr:rowOff>
    </xdr:from>
    <xdr:ext cx="405111" cy="259045"/>
    <xdr:sp macro="" textlink="">
      <xdr:nvSpPr>
        <xdr:cNvPr id="555" name="n_2aveValue【学校施設】&#10;有形固定資産減価償却率"/>
        <xdr:cNvSpPr txBox="1"/>
      </xdr:nvSpPr>
      <xdr:spPr>
        <a:xfrm>
          <a:off x="14389744" y="1055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99331</xdr:rowOff>
    </xdr:from>
    <xdr:ext cx="405111" cy="259045"/>
    <xdr:sp macro="" textlink="">
      <xdr:nvSpPr>
        <xdr:cNvPr id="556" name="n_3aveValue【学校施設】&#10;有形固定資産減価償却率"/>
        <xdr:cNvSpPr txBox="1"/>
      </xdr:nvSpPr>
      <xdr:spPr>
        <a:xfrm>
          <a:off x="13500744" y="1021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557" name="n_4aveValue【学校施設】&#10;有形固定資産減価償却率"/>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138193</xdr:rowOff>
    </xdr:from>
    <xdr:ext cx="405111" cy="259045"/>
    <xdr:sp macro="" textlink="">
      <xdr:nvSpPr>
        <xdr:cNvPr id="558" name="n_1mainValue【学校施設】&#10;有形固定資産減価償却率"/>
        <xdr:cNvSpPr txBox="1"/>
      </xdr:nvSpPr>
      <xdr:spPr>
        <a:xfrm>
          <a:off x="15266044" y="99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110761</xdr:rowOff>
    </xdr:from>
    <xdr:ext cx="405111" cy="259045"/>
    <xdr:sp macro="" textlink="">
      <xdr:nvSpPr>
        <xdr:cNvPr id="559" name="n_2mainValue【学校施設】&#10;有形固定資産減価償却率"/>
        <xdr:cNvSpPr txBox="1"/>
      </xdr:nvSpPr>
      <xdr:spPr>
        <a:xfrm>
          <a:off x="14389744" y="10226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89933</xdr:rowOff>
    </xdr:from>
    <xdr:ext cx="405111" cy="259045"/>
    <xdr:sp macro="" textlink="">
      <xdr:nvSpPr>
        <xdr:cNvPr id="560" name="n_3mainValue【学校施設】&#10;有形固定資産減価償却率"/>
        <xdr:cNvSpPr txBox="1"/>
      </xdr:nvSpPr>
      <xdr:spPr>
        <a:xfrm>
          <a:off x="13500744" y="1054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53357</xdr:rowOff>
    </xdr:from>
    <xdr:ext cx="405111" cy="259045"/>
    <xdr:sp macro="" textlink="">
      <xdr:nvSpPr>
        <xdr:cNvPr id="561" name="n_4mainValue【学校施設】&#10;有形固定資産減価償却率"/>
        <xdr:cNvSpPr txBox="1"/>
      </xdr:nvSpPr>
      <xdr:spPr>
        <a:xfrm>
          <a:off x="12611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3" name="直線コネクタ 5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4" name="テキスト ボックス 5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5" name="直線コネクタ 5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6" name="テキスト ボックス 5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7" name="直線コネクタ 5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8" name="テキスト ボックス 5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9" name="直線コネクタ 5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0" name="テキスト ボックス 5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1" name="直線コネクタ 5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2" name="テキスト ボックス 5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160020</xdr:rowOff>
    </xdr:from>
    <xdr:to>
      <xdr:col>116</xdr:col>
      <xdr:colOff>62864</xdr:colOff>
      <xdr:row>63</xdr:row>
      <xdr:rowOff>110490</xdr:rowOff>
    </xdr:to>
    <xdr:cxnSp macro="">
      <xdr:nvCxnSpPr>
        <xdr:cNvPr id="586" name="直線コネクタ 585"/>
        <xdr:cNvCxnSpPr/>
      </xdr:nvCxnSpPr>
      <xdr:spPr>
        <a:xfrm flipV="1">
          <a:off x="22160864" y="941832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114317</xdr:rowOff>
    </xdr:from>
    <xdr:ext cx="469744" cy="259045"/>
    <xdr:sp macro="" textlink="">
      <xdr:nvSpPr>
        <xdr:cNvPr id="587" name="【学校施設】&#10;一人当たり面積最小値テキスト"/>
        <xdr:cNvSpPr txBox="1"/>
      </xdr:nvSpPr>
      <xdr:spPr>
        <a:xfrm>
          <a:off x="22199600"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110490</xdr:rowOff>
    </xdr:from>
    <xdr:to>
      <xdr:col>116</xdr:col>
      <xdr:colOff>152400</xdr:colOff>
      <xdr:row>63</xdr:row>
      <xdr:rowOff>110490</xdr:rowOff>
    </xdr:to>
    <xdr:cxnSp macro="">
      <xdr:nvCxnSpPr>
        <xdr:cNvPr id="588" name="直線コネクタ 587"/>
        <xdr:cNvCxnSpPr/>
      </xdr:nvCxnSpPr>
      <xdr:spPr>
        <a:xfrm>
          <a:off x="22072600" y="1091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106697</xdr:rowOff>
    </xdr:from>
    <xdr:ext cx="469744" cy="259045"/>
    <xdr:sp macro="" textlink="">
      <xdr:nvSpPr>
        <xdr:cNvPr id="589" name="【学校施設】&#10;一人当たり面積最大値テキスト"/>
        <xdr:cNvSpPr txBox="1"/>
      </xdr:nvSpPr>
      <xdr:spPr>
        <a:xfrm>
          <a:off x="22199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160020</xdr:rowOff>
    </xdr:from>
    <xdr:to>
      <xdr:col>116</xdr:col>
      <xdr:colOff>152400</xdr:colOff>
      <xdr:row>54</xdr:row>
      <xdr:rowOff>160020</xdr:rowOff>
    </xdr:to>
    <xdr:cxnSp macro="">
      <xdr:nvCxnSpPr>
        <xdr:cNvPr id="590" name="直線コネクタ 589"/>
        <xdr:cNvCxnSpPr/>
      </xdr:nvCxnSpPr>
      <xdr:spPr>
        <a:xfrm>
          <a:off x="22072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14495</xdr:rowOff>
    </xdr:from>
    <xdr:ext cx="469744" cy="259045"/>
    <xdr:sp macro="" textlink="">
      <xdr:nvSpPr>
        <xdr:cNvPr id="591" name="【学校施設】&#10;一人当たり面積平均値テキスト"/>
        <xdr:cNvSpPr txBox="1"/>
      </xdr:nvSpPr>
      <xdr:spPr>
        <a:xfrm>
          <a:off x="22199600" y="10472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36068</xdr:rowOff>
    </xdr:from>
    <xdr:to>
      <xdr:col>116</xdr:col>
      <xdr:colOff>114300</xdr:colOff>
      <xdr:row>61</xdr:row>
      <xdr:rowOff>137668</xdr:rowOff>
    </xdr:to>
    <xdr:sp macro="" textlink="">
      <xdr:nvSpPr>
        <xdr:cNvPr id="592" name="フローチャート: 判断 591"/>
        <xdr:cNvSpPr/>
      </xdr:nvSpPr>
      <xdr:spPr>
        <a:xfrm>
          <a:off x="221107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39116</xdr:rowOff>
    </xdr:from>
    <xdr:to>
      <xdr:col>112</xdr:col>
      <xdr:colOff>38100</xdr:colOff>
      <xdr:row>61</xdr:row>
      <xdr:rowOff>140716</xdr:rowOff>
    </xdr:to>
    <xdr:sp macro="" textlink="">
      <xdr:nvSpPr>
        <xdr:cNvPr id="593" name="フローチャート: 判断 592"/>
        <xdr:cNvSpPr/>
      </xdr:nvSpPr>
      <xdr:spPr>
        <a:xfrm>
          <a:off x="21272500" y="104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74168</xdr:rowOff>
    </xdr:from>
    <xdr:to>
      <xdr:col>107</xdr:col>
      <xdr:colOff>101600</xdr:colOff>
      <xdr:row>62</xdr:row>
      <xdr:rowOff>4318</xdr:rowOff>
    </xdr:to>
    <xdr:sp macro="" textlink="">
      <xdr:nvSpPr>
        <xdr:cNvPr id="594" name="フローチャート: 判断 593"/>
        <xdr:cNvSpPr/>
      </xdr:nvSpPr>
      <xdr:spPr>
        <a:xfrm>
          <a:off x="20383500" y="1053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92075</xdr:rowOff>
    </xdr:from>
    <xdr:to>
      <xdr:col>102</xdr:col>
      <xdr:colOff>165100</xdr:colOff>
      <xdr:row>62</xdr:row>
      <xdr:rowOff>22225</xdr:rowOff>
    </xdr:to>
    <xdr:sp macro="" textlink="">
      <xdr:nvSpPr>
        <xdr:cNvPr id="595" name="フローチャート: 判断 594"/>
        <xdr:cNvSpPr/>
      </xdr:nvSpPr>
      <xdr:spPr>
        <a:xfrm>
          <a:off x="19494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114173</xdr:rowOff>
    </xdr:from>
    <xdr:to>
      <xdr:col>98</xdr:col>
      <xdr:colOff>38100</xdr:colOff>
      <xdr:row>62</xdr:row>
      <xdr:rowOff>44323</xdr:rowOff>
    </xdr:to>
    <xdr:sp macro="" textlink="">
      <xdr:nvSpPr>
        <xdr:cNvPr id="596" name="フローチャート: 判断 595"/>
        <xdr:cNvSpPr/>
      </xdr:nvSpPr>
      <xdr:spPr>
        <a:xfrm>
          <a:off x="18605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165989</xdr:rowOff>
    </xdr:from>
    <xdr:to>
      <xdr:col>116</xdr:col>
      <xdr:colOff>114300</xdr:colOff>
      <xdr:row>60</xdr:row>
      <xdr:rowOff>96139</xdr:rowOff>
    </xdr:to>
    <xdr:sp macro="" textlink="">
      <xdr:nvSpPr>
        <xdr:cNvPr id="602" name="楕円 601"/>
        <xdr:cNvSpPr/>
      </xdr:nvSpPr>
      <xdr:spPr>
        <a:xfrm>
          <a:off x="22110700" y="1028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17416</xdr:rowOff>
    </xdr:from>
    <xdr:ext cx="469744" cy="259045"/>
    <xdr:sp macro="" textlink="">
      <xdr:nvSpPr>
        <xdr:cNvPr id="603" name="【学校施設】&#10;一人当たり面積該当値テキスト"/>
        <xdr:cNvSpPr txBox="1"/>
      </xdr:nvSpPr>
      <xdr:spPr>
        <a:xfrm>
          <a:off x="22199600" y="1013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2540</xdr:rowOff>
    </xdr:from>
    <xdr:to>
      <xdr:col>112</xdr:col>
      <xdr:colOff>38100</xdr:colOff>
      <xdr:row>61</xdr:row>
      <xdr:rowOff>104140</xdr:rowOff>
    </xdr:to>
    <xdr:sp macro="" textlink="">
      <xdr:nvSpPr>
        <xdr:cNvPr id="604" name="楕円 603"/>
        <xdr:cNvSpPr/>
      </xdr:nvSpPr>
      <xdr:spPr>
        <a:xfrm>
          <a:off x="21272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45339</xdr:rowOff>
    </xdr:from>
    <xdr:to>
      <xdr:col>116</xdr:col>
      <xdr:colOff>63500</xdr:colOff>
      <xdr:row>61</xdr:row>
      <xdr:rowOff>53340</xdr:rowOff>
    </xdr:to>
    <xdr:cxnSp macro="">
      <xdr:nvCxnSpPr>
        <xdr:cNvPr id="605" name="直線コネクタ 604"/>
        <xdr:cNvCxnSpPr/>
      </xdr:nvCxnSpPr>
      <xdr:spPr>
        <a:xfrm flipV="1">
          <a:off x="21323300" y="10332339"/>
          <a:ext cx="838200" cy="17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109601</xdr:rowOff>
    </xdr:from>
    <xdr:to>
      <xdr:col>107</xdr:col>
      <xdr:colOff>101600</xdr:colOff>
      <xdr:row>62</xdr:row>
      <xdr:rowOff>39751</xdr:rowOff>
    </xdr:to>
    <xdr:sp macro="" textlink="">
      <xdr:nvSpPr>
        <xdr:cNvPr id="606" name="楕円 605"/>
        <xdr:cNvSpPr/>
      </xdr:nvSpPr>
      <xdr:spPr>
        <a:xfrm>
          <a:off x="20383500" y="1056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53340</xdr:rowOff>
    </xdr:from>
    <xdr:to>
      <xdr:col>111</xdr:col>
      <xdr:colOff>177800</xdr:colOff>
      <xdr:row>61</xdr:row>
      <xdr:rowOff>160401</xdr:rowOff>
    </xdr:to>
    <xdr:cxnSp macro="">
      <xdr:nvCxnSpPr>
        <xdr:cNvPr id="607" name="直線コネクタ 606"/>
        <xdr:cNvCxnSpPr/>
      </xdr:nvCxnSpPr>
      <xdr:spPr>
        <a:xfrm flipV="1">
          <a:off x="20434300" y="10511790"/>
          <a:ext cx="889000" cy="10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97409</xdr:rowOff>
    </xdr:from>
    <xdr:to>
      <xdr:col>102</xdr:col>
      <xdr:colOff>165100</xdr:colOff>
      <xdr:row>62</xdr:row>
      <xdr:rowOff>27559</xdr:rowOff>
    </xdr:to>
    <xdr:sp macro="" textlink="">
      <xdr:nvSpPr>
        <xdr:cNvPr id="608" name="楕円 607"/>
        <xdr:cNvSpPr/>
      </xdr:nvSpPr>
      <xdr:spPr>
        <a:xfrm>
          <a:off x="19494500" y="1055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148209</xdr:rowOff>
    </xdr:from>
    <xdr:to>
      <xdr:col>107</xdr:col>
      <xdr:colOff>50800</xdr:colOff>
      <xdr:row>61</xdr:row>
      <xdr:rowOff>160401</xdr:rowOff>
    </xdr:to>
    <xdr:cxnSp macro="">
      <xdr:nvCxnSpPr>
        <xdr:cNvPr id="609" name="直線コネクタ 608"/>
        <xdr:cNvCxnSpPr/>
      </xdr:nvCxnSpPr>
      <xdr:spPr>
        <a:xfrm>
          <a:off x="19545300" y="10606659"/>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111887</xdr:rowOff>
    </xdr:from>
    <xdr:to>
      <xdr:col>98</xdr:col>
      <xdr:colOff>38100</xdr:colOff>
      <xdr:row>62</xdr:row>
      <xdr:rowOff>42037</xdr:rowOff>
    </xdr:to>
    <xdr:sp macro="" textlink="">
      <xdr:nvSpPr>
        <xdr:cNvPr id="610" name="楕円 609"/>
        <xdr:cNvSpPr/>
      </xdr:nvSpPr>
      <xdr:spPr>
        <a:xfrm>
          <a:off x="18605500" y="105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148209</xdr:rowOff>
    </xdr:from>
    <xdr:to>
      <xdr:col>102</xdr:col>
      <xdr:colOff>114300</xdr:colOff>
      <xdr:row>61</xdr:row>
      <xdr:rowOff>162687</xdr:rowOff>
    </xdr:to>
    <xdr:cxnSp macro="">
      <xdr:nvCxnSpPr>
        <xdr:cNvPr id="611" name="直線コネクタ 610"/>
        <xdr:cNvCxnSpPr/>
      </xdr:nvCxnSpPr>
      <xdr:spPr>
        <a:xfrm flipV="1">
          <a:off x="18656300" y="1060665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131843</xdr:rowOff>
    </xdr:from>
    <xdr:ext cx="469744" cy="259045"/>
    <xdr:sp macro="" textlink="">
      <xdr:nvSpPr>
        <xdr:cNvPr id="612" name="n_1aveValue【学校施設】&#10;一人当たり面積"/>
        <xdr:cNvSpPr txBox="1"/>
      </xdr:nvSpPr>
      <xdr:spPr>
        <a:xfrm>
          <a:off x="21075727" y="1059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20845</xdr:rowOff>
    </xdr:from>
    <xdr:ext cx="469744" cy="259045"/>
    <xdr:sp macro="" textlink="">
      <xdr:nvSpPr>
        <xdr:cNvPr id="613" name="n_2aveValue【学校施設】&#10;一人当たり面積"/>
        <xdr:cNvSpPr txBox="1"/>
      </xdr:nvSpPr>
      <xdr:spPr>
        <a:xfrm>
          <a:off x="20199427" y="1030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38752</xdr:rowOff>
    </xdr:from>
    <xdr:ext cx="469744" cy="259045"/>
    <xdr:sp macro="" textlink="">
      <xdr:nvSpPr>
        <xdr:cNvPr id="614" name="n_3aveValue【学校施設】&#10;一人当たり面積"/>
        <xdr:cNvSpPr txBox="1"/>
      </xdr:nvSpPr>
      <xdr:spPr>
        <a:xfrm>
          <a:off x="193104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35450</xdr:rowOff>
    </xdr:from>
    <xdr:ext cx="469744" cy="259045"/>
    <xdr:sp macro="" textlink="">
      <xdr:nvSpPr>
        <xdr:cNvPr id="615" name="n_4aveValue【学校施設】&#10;一人当たり面積"/>
        <xdr:cNvSpPr txBox="1"/>
      </xdr:nvSpPr>
      <xdr:spPr>
        <a:xfrm>
          <a:off x="18421427" y="1066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120667</xdr:rowOff>
    </xdr:from>
    <xdr:ext cx="469744" cy="259045"/>
    <xdr:sp macro="" textlink="">
      <xdr:nvSpPr>
        <xdr:cNvPr id="616" name="n_1mainValue【学校施設】&#10;一人当たり面積"/>
        <xdr:cNvSpPr txBox="1"/>
      </xdr:nvSpPr>
      <xdr:spPr>
        <a:xfrm>
          <a:off x="210757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30878</xdr:rowOff>
    </xdr:from>
    <xdr:ext cx="469744" cy="259045"/>
    <xdr:sp macro="" textlink="">
      <xdr:nvSpPr>
        <xdr:cNvPr id="617" name="n_2mainValue【学校施設】&#10;一人当たり面積"/>
        <xdr:cNvSpPr txBox="1"/>
      </xdr:nvSpPr>
      <xdr:spPr>
        <a:xfrm>
          <a:off x="20199427" y="1066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18686</xdr:rowOff>
    </xdr:from>
    <xdr:ext cx="469744" cy="259045"/>
    <xdr:sp macro="" textlink="">
      <xdr:nvSpPr>
        <xdr:cNvPr id="618" name="n_3mainValue【学校施設】&#10;一人当たり面積"/>
        <xdr:cNvSpPr txBox="1"/>
      </xdr:nvSpPr>
      <xdr:spPr>
        <a:xfrm>
          <a:off x="19310427" y="1064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58564</xdr:rowOff>
    </xdr:from>
    <xdr:ext cx="469744" cy="259045"/>
    <xdr:sp macro="" textlink="">
      <xdr:nvSpPr>
        <xdr:cNvPr id="619" name="n_4mainValue【学校施設】&#10;一人当たり面積"/>
        <xdr:cNvSpPr txBox="1"/>
      </xdr:nvSpPr>
      <xdr:spPr>
        <a:xfrm>
          <a:off x="18421427" y="1034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1" name="直線コネクタ 6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2" name="テキスト ボックス 6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3" name="直線コネクタ 6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4" name="テキスト ボックス 6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5" name="直線コネクタ 6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6" name="テキスト ボックス 6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7" name="直線コネクタ 6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8" name="テキスト ボックス 6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9" name="直線コネクタ 6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0" name="テキスト ボックス 63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2" name="テキスト ボックス 64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114300</xdr:rowOff>
    </xdr:to>
    <xdr:cxnSp macro="">
      <xdr:nvCxnSpPr>
        <xdr:cNvPr id="644" name="直線コネクタ 643"/>
        <xdr:cNvCxnSpPr/>
      </xdr:nvCxnSpPr>
      <xdr:spPr>
        <a:xfrm flipV="1">
          <a:off x="16318864" y="1335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5"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6" name="直線コネクタ 645"/>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647" name="【児童館】&#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648" name="直線コネクタ 647"/>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15257</xdr:rowOff>
    </xdr:from>
    <xdr:ext cx="405111" cy="259045"/>
    <xdr:sp macro="" textlink="">
      <xdr:nvSpPr>
        <xdr:cNvPr id="649" name="【児童館】&#10;有形固定資産減価償却率平均値テキスト"/>
        <xdr:cNvSpPr txBox="1"/>
      </xdr:nvSpPr>
      <xdr:spPr>
        <a:xfrm>
          <a:off x="16357600" y="1407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36830</xdr:rowOff>
    </xdr:from>
    <xdr:to>
      <xdr:col>85</xdr:col>
      <xdr:colOff>177800</xdr:colOff>
      <xdr:row>82</xdr:row>
      <xdr:rowOff>138430</xdr:rowOff>
    </xdr:to>
    <xdr:sp macro="" textlink="">
      <xdr:nvSpPr>
        <xdr:cNvPr id="650" name="フローチャート: 判断 649"/>
        <xdr:cNvSpPr/>
      </xdr:nvSpPr>
      <xdr:spPr>
        <a:xfrm>
          <a:off x="162687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34925</xdr:rowOff>
    </xdr:from>
    <xdr:to>
      <xdr:col>81</xdr:col>
      <xdr:colOff>101600</xdr:colOff>
      <xdr:row>82</xdr:row>
      <xdr:rowOff>136525</xdr:rowOff>
    </xdr:to>
    <xdr:sp macro="" textlink="">
      <xdr:nvSpPr>
        <xdr:cNvPr id="651" name="フローチャート: 判断 650"/>
        <xdr:cNvSpPr/>
      </xdr:nvSpPr>
      <xdr:spPr>
        <a:xfrm>
          <a:off x="15430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133986</xdr:rowOff>
    </xdr:from>
    <xdr:to>
      <xdr:col>76</xdr:col>
      <xdr:colOff>165100</xdr:colOff>
      <xdr:row>82</xdr:row>
      <xdr:rowOff>64136</xdr:rowOff>
    </xdr:to>
    <xdr:sp macro="" textlink="">
      <xdr:nvSpPr>
        <xdr:cNvPr id="652" name="フローチャート: 判断 651"/>
        <xdr:cNvSpPr/>
      </xdr:nvSpPr>
      <xdr:spPr>
        <a:xfrm>
          <a:off x="14541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78739</xdr:rowOff>
    </xdr:from>
    <xdr:to>
      <xdr:col>72</xdr:col>
      <xdr:colOff>38100</xdr:colOff>
      <xdr:row>82</xdr:row>
      <xdr:rowOff>8889</xdr:rowOff>
    </xdr:to>
    <xdr:sp macro="" textlink="">
      <xdr:nvSpPr>
        <xdr:cNvPr id="653" name="フローチャート: 判断 652"/>
        <xdr:cNvSpPr/>
      </xdr:nvSpPr>
      <xdr:spPr>
        <a:xfrm>
          <a:off x="13652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80645</xdr:rowOff>
    </xdr:from>
    <xdr:to>
      <xdr:col>67</xdr:col>
      <xdr:colOff>101600</xdr:colOff>
      <xdr:row>82</xdr:row>
      <xdr:rowOff>10795</xdr:rowOff>
    </xdr:to>
    <xdr:sp macro="" textlink="">
      <xdr:nvSpPr>
        <xdr:cNvPr id="654" name="フローチャート: 判断 653"/>
        <xdr:cNvSpPr/>
      </xdr:nvSpPr>
      <xdr:spPr>
        <a:xfrm>
          <a:off x="12763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99695</xdr:rowOff>
    </xdr:from>
    <xdr:to>
      <xdr:col>85</xdr:col>
      <xdr:colOff>177800</xdr:colOff>
      <xdr:row>78</xdr:row>
      <xdr:rowOff>29845</xdr:rowOff>
    </xdr:to>
    <xdr:sp macro="" textlink="">
      <xdr:nvSpPr>
        <xdr:cNvPr id="660" name="楕円 659"/>
        <xdr:cNvSpPr/>
      </xdr:nvSpPr>
      <xdr:spPr>
        <a:xfrm>
          <a:off x="16268700" y="133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52722</xdr:rowOff>
    </xdr:from>
    <xdr:ext cx="405111" cy="259045"/>
    <xdr:sp macro="" textlink="">
      <xdr:nvSpPr>
        <xdr:cNvPr id="661" name="【児童館】&#10;有形固定資産減価償却率該当値テキスト"/>
        <xdr:cNvSpPr txBox="1"/>
      </xdr:nvSpPr>
      <xdr:spPr>
        <a:xfrm>
          <a:off x="16357600" y="13254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147320</xdr:rowOff>
    </xdr:from>
    <xdr:to>
      <xdr:col>67</xdr:col>
      <xdr:colOff>101600</xdr:colOff>
      <xdr:row>79</xdr:row>
      <xdr:rowOff>77470</xdr:rowOff>
    </xdr:to>
    <xdr:sp macro="" textlink="">
      <xdr:nvSpPr>
        <xdr:cNvPr id="662" name="楕円 661"/>
        <xdr:cNvSpPr/>
      </xdr:nvSpPr>
      <xdr:spPr>
        <a:xfrm>
          <a:off x="12763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153052</xdr:rowOff>
    </xdr:from>
    <xdr:ext cx="405111" cy="259045"/>
    <xdr:sp macro="" textlink="">
      <xdr:nvSpPr>
        <xdr:cNvPr id="663" name="n_1aveValue【児童館】&#10;有形固定資産減価償却率"/>
        <xdr:cNvSpPr txBox="1"/>
      </xdr:nvSpPr>
      <xdr:spPr>
        <a:xfrm>
          <a:off x="152660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80663</xdr:rowOff>
    </xdr:from>
    <xdr:ext cx="405111" cy="259045"/>
    <xdr:sp macro="" textlink="">
      <xdr:nvSpPr>
        <xdr:cNvPr id="664" name="n_2aveValue【児童館】&#10;有形固定資産減価償却率"/>
        <xdr:cNvSpPr txBox="1"/>
      </xdr:nvSpPr>
      <xdr:spPr>
        <a:xfrm>
          <a:off x="14389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25416</xdr:rowOff>
    </xdr:from>
    <xdr:ext cx="405111" cy="259045"/>
    <xdr:sp macro="" textlink="">
      <xdr:nvSpPr>
        <xdr:cNvPr id="665" name="n_3aveValue【児童館】&#10;有形固定資産減価償却率"/>
        <xdr:cNvSpPr txBox="1"/>
      </xdr:nvSpPr>
      <xdr:spPr>
        <a:xfrm>
          <a:off x="13500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1922</xdr:rowOff>
    </xdr:from>
    <xdr:ext cx="405111" cy="259045"/>
    <xdr:sp macro="" textlink="">
      <xdr:nvSpPr>
        <xdr:cNvPr id="666" name="n_4aveValue【児童館】&#10;有形固定資産減価償却率"/>
        <xdr:cNvSpPr txBox="1"/>
      </xdr:nvSpPr>
      <xdr:spPr>
        <a:xfrm>
          <a:off x="12611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93997</xdr:rowOff>
    </xdr:from>
    <xdr:ext cx="405111" cy="259045"/>
    <xdr:sp macro="" textlink="">
      <xdr:nvSpPr>
        <xdr:cNvPr id="667" name="n_4mainValue【児童館】&#10;有形固定資産減価償却率"/>
        <xdr:cNvSpPr txBox="1"/>
      </xdr:nvSpPr>
      <xdr:spPr>
        <a:xfrm>
          <a:off x="12611744" y="1329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8" name="正方形/長方形 6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9" name="正方形/長方形 6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0" name="正方形/長方形 6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1" name="正方形/長方形 6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2" name="正方形/長方形 6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3" name="正方形/長方形 6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4" name="正方形/長方形 6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5" name="正方形/長方形 67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6" name="テキスト ボックス 67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7" name="直線コネクタ 67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78" name="直線コネクタ 67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79" name="テキスト ボックス 67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0" name="直線コネクタ 67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1" name="テキスト ボックス 68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2" name="直線コネクタ 68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3" name="テキスト ボックス 68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4" name="直線コネクタ 68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85" name="テキスト ボックス 68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86" name="直線コネクタ 68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87" name="テキスト ボックス 68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88" name="直線コネクタ 68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89" name="テキスト ボックス 68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0" name="直線コネクタ 6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1" name="テキスト ボックス 6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54429</xdr:rowOff>
    </xdr:from>
    <xdr:to>
      <xdr:col>116</xdr:col>
      <xdr:colOff>62864</xdr:colOff>
      <xdr:row>86</xdr:row>
      <xdr:rowOff>136071</xdr:rowOff>
    </xdr:to>
    <xdr:cxnSp macro="">
      <xdr:nvCxnSpPr>
        <xdr:cNvPr id="693" name="直線コネクタ 692"/>
        <xdr:cNvCxnSpPr/>
      </xdr:nvCxnSpPr>
      <xdr:spPr>
        <a:xfrm flipV="1">
          <a:off x="22160864" y="13427529"/>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694"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695" name="直線コネクタ 694"/>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1106</xdr:rowOff>
    </xdr:from>
    <xdr:ext cx="469744" cy="259045"/>
    <xdr:sp macro="" textlink="">
      <xdr:nvSpPr>
        <xdr:cNvPr id="696" name="【児童館】&#10;一人当たり面積最大値テキスト"/>
        <xdr:cNvSpPr txBox="1"/>
      </xdr:nvSpPr>
      <xdr:spPr>
        <a:xfrm>
          <a:off x="221996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54429</xdr:rowOff>
    </xdr:from>
    <xdr:to>
      <xdr:col>116</xdr:col>
      <xdr:colOff>152400</xdr:colOff>
      <xdr:row>78</xdr:row>
      <xdr:rowOff>54429</xdr:rowOff>
    </xdr:to>
    <xdr:cxnSp macro="">
      <xdr:nvCxnSpPr>
        <xdr:cNvPr id="697" name="直線コネクタ 696"/>
        <xdr:cNvCxnSpPr/>
      </xdr:nvCxnSpPr>
      <xdr:spPr>
        <a:xfrm>
          <a:off x="22072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63698</xdr:rowOff>
    </xdr:from>
    <xdr:ext cx="469744" cy="259045"/>
    <xdr:sp macro="" textlink="">
      <xdr:nvSpPr>
        <xdr:cNvPr id="698" name="【児童館】&#10;一人当たり面積平均値テキスト"/>
        <xdr:cNvSpPr txBox="1"/>
      </xdr:nvSpPr>
      <xdr:spPr>
        <a:xfrm>
          <a:off x="22199600" y="14465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699" name="フローチャート: 判断 698"/>
        <xdr:cNvSpPr/>
      </xdr:nvSpPr>
      <xdr:spPr>
        <a:xfrm>
          <a:off x="221107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101600</xdr:rowOff>
    </xdr:from>
    <xdr:to>
      <xdr:col>112</xdr:col>
      <xdr:colOff>38100</xdr:colOff>
      <xdr:row>85</xdr:row>
      <xdr:rowOff>31750</xdr:rowOff>
    </xdr:to>
    <xdr:sp macro="" textlink="">
      <xdr:nvSpPr>
        <xdr:cNvPr id="700" name="フローチャート: 判断 699"/>
        <xdr:cNvSpPr/>
      </xdr:nvSpPr>
      <xdr:spPr>
        <a:xfrm>
          <a:off x="21272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701" name="フローチャート: 判断 700"/>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02" name="フローチャート: 判断 701"/>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19957</xdr:rowOff>
    </xdr:from>
    <xdr:to>
      <xdr:col>98</xdr:col>
      <xdr:colOff>38100</xdr:colOff>
      <xdr:row>84</xdr:row>
      <xdr:rowOff>121557</xdr:rowOff>
    </xdr:to>
    <xdr:sp macro="" textlink="">
      <xdr:nvSpPr>
        <xdr:cNvPr id="703" name="フローチャート: 判断 702"/>
        <xdr:cNvSpPr/>
      </xdr:nvSpPr>
      <xdr:spPr>
        <a:xfrm>
          <a:off x="18605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93436</xdr:rowOff>
    </xdr:from>
    <xdr:to>
      <xdr:col>116</xdr:col>
      <xdr:colOff>114300</xdr:colOff>
      <xdr:row>84</xdr:row>
      <xdr:rowOff>23586</xdr:rowOff>
    </xdr:to>
    <xdr:sp macro="" textlink="">
      <xdr:nvSpPr>
        <xdr:cNvPr id="709" name="楕円 708"/>
        <xdr:cNvSpPr/>
      </xdr:nvSpPr>
      <xdr:spPr>
        <a:xfrm>
          <a:off x="221107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116313</xdr:rowOff>
    </xdr:from>
    <xdr:ext cx="469744" cy="259045"/>
    <xdr:sp macro="" textlink="">
      <xdr:nvSpPr>
        <xdr:cNvPr id="710" name="【児童館】&#10;一人当たり面積該当値テキスト"/>
        <xdr:cNvSpPr txBox="1"/>
      </xdr:nvSpPr>
      <xdr:spPr>
        <a:xfrm>
          <a:off x="22199600"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85</xdr:row>
      <xdr:rowOff>77107</xdr:rowOff>
    </xdr:from>
    <xdr:to>
      <xdr:col>98</xdr:col>
      <xdr:colOff>38100</xdr:colOff>
      <xdr:row>86</xdr:row>
      <xdr:rowOff>7257</xdr:rowOff>
    </xdr:to>
    <xdr:sp macro="" textlink="">
      <xdr:nvSpPr>
        <xdr:cNvPr id="711" name="楕円 710"/>
        <xdr:cNvSpPr/>
      </xdr:nvSpPr>
      <xdr:spPr>
        <a:xfrm>
          <a:off x="186055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48277</xdr:rowOff>
    </xdr:from>
    <xdr:ext cx="469744" cy="259045"/>
    <xdr:sp macro="" textlink="">
      <xdr:nvSpPr>
        <xdr:cNvPr id="712" name="n_1aveValue【児童館】&#10;一人当たり面積"/>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15620</xdr:rowOff>
    </xdr:from>
    <xdr:ext cx="469744" cy="259045"/>
    <xdr:sp macro="" textlink="">
      <xdr:nvSpPr>
        <xdr:cNvPr id="713" name="n_2aveValue【児童館】&#10;一人当たり面積"/>
        <xdr:cNvSpPr txBox="1"/>
      </xdr:nvSpPr>
      <xdr:spPr>
        <a:xfrm>
          <a:off x="20199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14" name="n_3aveValue【児童館】&#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138084</xdr:rowOff>
    </xdr:from>
    <xdr:ext cx="469744" cy="259045"/>
    <xdr:sp macro="" textlink="">
      <xdr:nvSpPr>
        <xdr:cNvPr id="715" name="n_4aveValue【児童館】&#10;一人当たり面積"/>
        <xdr:cNvSpPr txBox="1"/>
      </xdr:nvSpPr>
      <xdr:spPr>
        <a:xfrm>
          <a:off x="18421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169834</xdr:rowOff>
    </xdr:from>
    <xdr:ext cx="469744" cy="259045"/>
    <xdr:sp macro="" textlink="">
      <xdr:nvSpPr>
        <xdr:cNvPr id="716" name="n_4mainValue【児童館】&#10;一人当たり面積"/>
        <xdr:cNvSpPr txBox="1"/>
      </xdr:nvSpPr>
      <xdr:spPr>
        <a:xfrm>
          <a:off x="18421427" y="1474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7" name="正方形/長方形 7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8" name="正方形/長方形 7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9" name="正方形/長方形 7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0" name="正方形/長方形 7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1" name="正方形/長方形 7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2" name="正方形/長方形 7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3" name="正方形/長方形 7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4" name="正方形/長方形 7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5" name="テキスト ボックス 7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6" name="直線コネクタ 7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7" name="テキスト ボックス 72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8" name="直線コネクタ 72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29" name="テキスト ボックス 72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0" name="直線コネクタ 72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1" name="テキスト ボックス 73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2" name="直線コネクタ 73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3" name="テキスト ボックス 73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4" name="直線コネクタ 73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5" name="テキスト ボックス 73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6" name="直線コネクタ 73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37" name="テキスト ボックス 73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8" name="直線コネクタ 7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39" name="テキスト ボックス 73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139064</xdr:rowOff>
    </xdr:from>
    <xdr:to>
      <xdr:col>85</xdr:col>
      <xdr:colOff>126364</xdr:colOff>
      <xdr:row>108</xdr:row>
      <xdr:rowOff>45720</xdr:rowOff>
    </xdr:to>
    <xdr:cxnSp macro="">
      <xdr:nvCxnSpPr>
        <xdr:cNvPr id="741" name="直線コネクタ 740"/>
        <xdr:cNvCxnSpPr/>
      </xdr:nvCxnSpPr>
      <xdr:spPr>
        <a:xfrm flipV="1">
          <a:off x="16318864" y="17284064"/>
          <a:ext cx="0" cy="1278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49547</xdr:rowOff>
    </xdr:from>
    <xdr:ext cx="405111" cy="259045"/>
    <xdr:sp macro="" textlink="">
      <xdr:nvSpPr>
        <xdr:cNvPr id="742" name="【公民館】&#10;有形固定資産減価償却率最小値テキスト"/>
        <xdr:cNvSpPr txBox="1"/>
      </xdr:nvSpPr>
      <xdr:spPr>
        <a:xfrm>
          <a:off x="16357600"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45720</xdr:rowOff>
    </xdr:from>
    <xdr:to>
      <xdr:col>86</xdr:col>
      <xdr:colOff>25400</xdr:colOff>
      <xdr:row>108</xdr:row>
      <xdr:rowOff>45720</xdr:rowOff>
    </xdr:to>
    <xdr:cxnSp macro="">
      <xdr:nvCxnSpPr>
        <xdr:cNvPr id="743" name="直線コネクタ 742"/>
        <xdr:cNvCxnSpPr/>
      </xdr:nvCxnSpPr>
      <xdr:spPr>
        <a:xfrm>
          <a:off x="16230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85741</xdr:rowOff>
    </xdr:from>
    <xdr:ext cx="405111" cy="259045"/>
    <xdr:sp macro="" textlink="">
      <xdr:nvSpPr>
        <xdr:cNvPr id="744" name="【公民館】&#10;有形固定資産減価償却率最大値テキスト"/>
        <xdr:cNvSpPr txBox="1"/>
      </xdr:nvSpPr>
      <xdr:spPr>
        <a:xfrm>
          <a:off x="16357600" y="17059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139064</xdr:rowOff>
    </xdr:from>
    <xdr:to>
      <xdr:col>86</xdr:col>
      <xdr:colOff>25400</xdr:colOff>
      <xdr:row>100</xdr:row>
      <xdr:rowOff>139064</xdr:rowOff>
    </xdr:to>
    <xdr:cxnSp macro="">
      <xdr:nvCxnSpPr>
        <xdr:cNvPr id="745" name="直線コネクタ 744"/>
        <xdr:cNvCxnSpPr/>
      </xdr:nvCxnSpPr>
      <xdr:spPr>
        <a:xfrm>
          <a:off x="16230600" y="17284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30497</xdr:rowOff>
    </xdr:from>
    <xdr:ext cx="405111" cy="259045"/>
    <xdr:sp macro="" textlink="">
      <xdr:nvSpPr>
        <xdr:cNvPr id="746" name="【公民館】&#10;有形固定資産減価償却率平均値テキスト"/>
        <xdr:cNvSpPr txBox="1"/>
      </xdr:nvSpPr>
      <xdr:spPr>
        <a:xfrm>
          <a:off x="16357600" y="1786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52070</xdr:rowOff>
    </xdr:from>
    <xdr:to>
      <xdr:col>85</xdr:col>
      <xdr:colOff>177800</xdr:colOff>
      <xdr:row>104</xdr:row>
      <xdr:rowOff>153670</xdr:rowOff>
    </xdr:to>
    <xdr:sp macro="" textlink="">
      <xdr:nvSpPr>
        <xdr:cNvPr id="747" name="フローチャート: 判断 746"/>
        <xdr:cNvSpPr/>
      </xdr:nvSpPr>
      <xdr:spPr>
        <a:xfrm>
          <a:off x="16268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748" name="フローチャート: 判断 747"/>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49" name="フローチャート: 判断 748"/>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90170</xdr:rowOff>
    </xdr:from>
    <xdr:to>
      <xdr:col>72</xdr:col>
      <xdr:colOff>38100</xdr:colOff>
      <xdr:row>106</xdr:row>
      <xdr:rowOff>20320</xdr:rowOff>
    </xdr:to>
    <xdr:sp macro="" textlink="">
      <xdr:nvSpPr>
        <xdr:cNvPr id="750" name="フローチャート: 判断 749"/>
        <xdr:cNvSpPr/>
      </xdr:nvSpPr>
      <xdr:spPr>
        <a:xfrm>
          <a:off x="1365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25400</xdr:rowOff>
    </xdr:from>
    <xdr:to>
      <xdr:col>67</xdr:col>
      <xdr:colOff>101600</xdr:colOff>
      <xdr:row>104</xdr:row>
      <xdr:rowOff>127000</xdr:rowOff>
    </xdr:to>
    <xdr:sp macro="" textlink="">
      <xdr:nvSpPr>
        <xdr:cNvPr id="751" name="フローチャート: 判断 750"/>
        <xdr:cNvSpPr/>
      </xdr:nvSpPr>
      <xdr:spPr>
        <a:xfrm>
          <a:off x="12763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2" name="テキスト ボックス 7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3" name="テキスト ボックス 7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4" name="テキスト ボックス 7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5" name="テキスト ボックス 7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6" name="テキスト ボックス 7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61595</xdr:rowOff>
    </xdr:from>
    <xdr:to>
      <xdr:col>85</xdr:col>
      <xdr:colOff>177800</xdr:colOff>
      <xdr:row>102</xdr:row>
      <xdr:rowOff>163195</xdr:rowOff>
    </xdr:to>
    <xdr:sp macro="" textlink="">
      <xdr:nvSpPr>
        <xdr:cNvPr id="757" name="楕円 756"/>
        <xdr:cNvSpPr/>
      </xdr:nvSpPr>
      <xdr:spPr>
        <a:xfrm>
          <a:off x="16268700" y="1754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84472</xdr:rowOff>
    </xdr:from>
    <xdr:ext cx="405111" cy="259045"/>
    <xdr:sp macro="" textlink="">
      <xdr:nvSpPr>
        <xdr:cNvPr id="758" name="【公民館】&#10;有形固定資産減価償却率該当値テキスト"/>
        <xdr:cNvSpPr txBox="1"/>
      </xdr:nvSpPr>
      <xdr:spPr>
        <a:xfrm>
          <a:off x="16357600" y="1740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105411</xdr:rowOff>
    </xdr:from>
    <xdr:to>
      <xdr:col>81</xdr:col>
      <xdr:colOff>101600</xdr:colOff>
      <xdr:row>105</xdr:row>
      <xdr:rowOff>35561</xdr:rowOff>
    </xdr:to>
    <xdr:sp macro="" textlink="">
      <xdr:nvSpPr>
        <xdr:cNvPr id="759" name="楕円 758"/>
        <xdr:cNvSpPr/>
      </xdr:nvSpPr>
      <xdr:spPr>
        <a:xfrm>
          <a:off x="15430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112395</xdr:rowOff>
    </xdr:from>
    <xdr:to>
      <xdr:col>85</xdr:col>
      <xdr:colOff>127000</xdr:colOff>
      <xdr:row>104</xdr:row>
      <xdr:rowOff>156211</xdr:rowOff>
    </xdr:to>
    <xdr:cxnSp macro="">
      <xdr:nvCxnSpPr>
        <xdr:cNvPr id="760" name="直線コネクタ 759"/>
        <xdr:cNvCxnSpPr/>
      </xdr:nvCxnSpPr>
      <xdr:spPr>
        <a:xfrm flipV="1">
          <a:off x="15481300" y="17600295"/>
          <a:ext cx="838200" cy="38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69214</xdr:rowOff>
    </xdr:from>
    <xdr:to>
      <xdr:col>76</xdr:col>
      <xdr:colOff>165100</xdr:colOff>
      <xdr:row>104</xdr:row>
      <xdr:rowOff>170814</xdr:rowOff>
    </xdr:to>
    <xdr:sp macro="" textlink="">
      <xdr:nvSpPr>
        <xdr:cNvPr id="761" name="楕円 760"/>
        <xdr:cNvSpPr/>
      </xdr:nvSpPr>
      <xdr:spPr>
        <a:xfrm>
          <a:off x="14541500" y="17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120014</xdr:rowOff>
    </xdr:from>
    <xdr:to>
      <xdr:col>81</xdr:col>
      <xdr:colOff>50800</xdr:colOff>
      <xdr:row>104</xdr:row>
      <xdr:rowOff>156211</xdr:rowOff>
    </xdr:to>
    <xdr:cxnSp macro="">
      <xdr:nvCxnSpPr>
        <xdr:cNvPr id="762" name="直線コネクタ 761"/>
        <xdr:cNvCxnSpPr/>
      </xdr:nvCxnSpPr>
      <xdr:spPr>
        <a:xfrm>
          <a:off x="14592300" y="179508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763" name="楕円 762"/>
        <xdr:cNvSpPr/>
      </xdr:nvSpPr>
      <xdr:spPr>
        <a:xfrm>
          <a:off x="13652500" y="17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93345</xdr:rowOff>
    </xdr:from>
    <xdr:to>
      <xdr:col>76</xdr:col>
      <xdr:colOff>114300</xdr:colOff>
      <xdr:row>104</xdr:row>
      <xdr:rowOff>120014</xdr:rowOff>
    </xdr:to>
    <xdr:cxnSp macro="">
      <xdr:nvCxnSpPr>
        <xdr:cNvPr id="764" name="直線コネクタ 763"/>
        <xdr:cNvCxnSpPr/>
      </xdr:nvCxnSpPr>
      <xdr:spPr>
        <a:xfrm>
          <a:off x="13703300" y="17924145"/>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53975</xdr:rowOff>
    </xdr:from>
    <xdr:to>
      <xdr:col>67</xdr:col>
      <xdr:colOff>101600</xdr:colOff>
      <xdr:row>104</xdr:row>
      <xdr:rowOff>155575</xdr:rowOff>
    </xdr:to>
    <xdr:sp macro="" textlink="">
      <xdr:nvSpPr>
        <xdr:cNvPr id="765" name="楕円 764"/>
        <xdr:cNvSpPr/>
      </xdr:nvSpPr>
      <xdr:spPr>
        <a:xfrm>
          <a:off x="127635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93345</xdr:rowOff>
    </xdr:from>
    <xdr:to>
      <xdr:col>71</xdr:col>
      <xdr:colOff>177800</xdr:colOff>
      <xdr:row>104</xdr:row>
      <xdr:rowOff>104775</xdr:rowOff>
    </xdr:to>
    <xdr:cxnSp macro="">
      <xdr:nvCxnSpPr>
        <xdr:cNvPr id="766" name="直線コネクタ 765"/>
        <xdr:cNvCxnSpPr/>
      </xdr:nvCxnSpPr>
      <xdr:spPr>
        <a:xfrm flipV="1">
          <a:off x="12814300" y="179241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767" name="n_1aveValue【公民館】&#10;有形固定資産減価償却率"/>
        <xdr:cNvSpPr txBox="1"/>
      </xdr:nvSpPr>
      <xdr:spPr>
        <a:xfrm>
          <a:off x="15266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768" name="n_2aveValue【公民館】&#10;有形固定資産減価償却率"/>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11447</xdr:rowOff>
    </xdr:from>
    <xdr:ext cx="405111" cy="259045"/>
    <xdr:sp macro="" textlink="">
      <xdr:nvSpPr>
        <xdr:cNvPr id="769" name="n_3aveValue【公民館】&#10;有形固定資産減価償却率"/>
        <xdr:cNvSpPr txBox="1"/>
      </xdr:nvSpPr>
      <xdr:spPr>
        <a:xfrm>
          <a:off x="13500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143527</xdr:rowOff>
    </xdr:from>
    <xdr:ext cx="405111" cy="259045"/>
    <xdr:sp macro="" textlink="">
      <xdr:nvSpPr>
        <xdr:cNvPr id="770" name="n_4aveValue【公民館】&#10;有形固定資産減価償却率"/>
        <xdr:cNvSpPr txBox="1"/>
      </xdr:nvSpPr>
      <xdr:spPr>
        <a:xfrm>
          <a:off x="12611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26688</xdr:rowOff>
    </xdr:from>
    <xdr:ext cx="405111" cy="259045"/>
    <xdr:sp macro="" textlink="">
      <xdr:nvSpPr>
        <xdr:cNvPr id="771" name="n_1mainValue【公民館】&#10;有形固定資産減価償却率"/>
        <xdr:cNvSpPr txBox="1"/>
      </xdr:nvSpPr>
      <xdr:spPr>
        <a:xfrm>
          <a:off x="15266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15891</xdr:rowOff>
    </xdr:from>
    <xdr:ext cx="405111" cy="259045"/>
    <xdr:sp macro="" textlink="">
      <xdr:nvSpPr>
        <xdr:cNvPr id="772" name="n_2mainValue【公民館】&#10;有形固定資産減価償却率"/>
        <xdr:cNvSpPr txBox="1"/>
      </xdr:nvSpPr>
      <xdr:spPr>
        <a:xfrm>
          <a:off x="14389744" y="1767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160672</xdr:rowOff>
    </xdr:from>
    <xdr:ext cx="405111" cy="259045"/>
    <xdr:sp macro="" textlink="">
      <xdr:nvSpPr>
        <xdr:cNvPr id="773" name="n_3mainValue【公民館】&#10;有形固定資産減価償却率"/>
        <xdr:cNvSpPr txBox="1"/>
      </xdr:nvSpPr>
      <xdr:spPr>
        <a:xfrm>
          <a:off x="13500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146702</xdr:rowOff>
    </xdr:from>
    <xdr:ext cx="405111" cy="259045"/>
    <xdr:sp macro="" textlink="">
      <xdr:nvSpPr>
        <xdr:cNvPr id="774" name="n_4mainValue【公民館】&#10;有形固定資産減価償却率"/>
        <xdr:cNvSpPr txBox="1"/>
      </xdr:nvSpPr>
      <xdr:spPr>
        <a:xfrm>
          <a:off x="12611744" y="1797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5" name="正方形/長方形 77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6" name="正方形/長方形 77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7" name="正方形/長方形 77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8" name="正方形/長方形 77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9" name="正方形/長方形 77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0" name="正方形/長方形 77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1" name="正方形/長方形 78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2" name="正方形/長方形 78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3" name="テキスト ボックス 78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4" name="直線コネクタ 78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5" name="直線コネクタ 78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6" name="テキスト ボックス 78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7" name="直線コネクタ 78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8" name="テキスト ボックス 78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9" name="直線コネクタ 78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0" name="テキスト ボックス 78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1" name="直線コネクタ 79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2" name="テキスト ボックス 79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3" name="直線コネクタ 79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4" name="テキスト ボックス 79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5" name="直線コネクタ 79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6" name="テキスト ボックス 79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7" name="直線コネクタ 7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8" name="テキスト ボックス 7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162742</xdr:rowOff>
    </xdr:from>
    <xdr:to>
      <xdr:col>116</xdr:col>
      <xdr:colOff>62864</xdr:colOff>
      <xdr:row>109</xdr:row>
      <xdr:rowOff>26670</xdr:rowOff>
    </xdr:to>
    <xdr:cxnSp macro="">
      <xdr:nvCxnSpPr>
        <xdr:cNvPr id="800" name="直線コネクタ 799"/>
        <xdr:cNvCxnSpPr/>
      </xdr:nvCxnSpPr>
      <xdr:spPr>
        <a:xfrm flipV="1">
          <a:off x="22160864" y="17136292"/>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801" name="【公民館】&#10;一人当たり面積最小値テキスト"/>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802" name="直線コネクタ 801"/>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109419</xdr:rowOff>
    </xdr:from>
    <xdr:ext cx="469744" cy="259045"/>
    <xdr:sp macro="" textlink="">
      <xdr:nvSpPr>
        <xdr:cNvPr id="803" name="【公民館】&#10;一人当たり面積最大値テキスト"/>
        <xdr:cNvSpPr txBox="1"/>
      </xdr:nvSpPr>
      <xdr:spPr>
        <a:xfrm>
          <a:off x="22199600" y="1691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162742</xdr:rowOff>
    </xdr:from>
    <xdr:to>
      <xdr:col>116</xdr:col>
      <xdr:colOff>152400</xdr:colOff>
      <xdr:row>99</xdr:row>
      <xdr:rowOff>162742</xdr:rowOff>
    </xdr:to>
    <xdr:cxnSp macro="">
      <xdr:nvCxnSpPr>
        <xdr:cNvPr id="804" name="直線コネクタ 803"/>
        <xdr:cNvCxnSpPr/>
      </xdr:nvCxnSpPr>
      <xdr:spPr>
        <a:xfrm>
          <a:off x="22072600" y="1713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88009</xdr:rowOff>
    </xdr:from>
    <xdr:ext cx="469744" cy="259045"/>
    <xdr:sp macro="" textlink="">
      <xdr:nvSpPr>
        <xdr:cNvPr id="805" name="【公民館】&#10;一人当たり面積平均値テキスト"/>
        <xdr:cNvSpPr txBox="1"/>
      </xdr:nvSpPr>
      <xdr:spPr>
        <a:xfrm>
          <a:off x="22199600" y="18261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65132</xdr:rowOff>
    </xdr:from>
    <xdr:to>
      <xdr:col>116</xdr:col>
      <xdr:colOff>114300</xdr:colOff>
      <xdr:row>107</xdr:row>
      <xdr:rowOff>166732</xdr:rowOff>
    </xdr:to>
    <xdr:sp macro="" textlink="">
      <xdr:nvSpPr>
        <xdr:cNvPr id="806" name="フローチャート: 判断 805"/>
        <xdr:cNvSpPr/>
      </xdr:nvSpPr>
      <xdr:spPr>
        <a:xfrm>
          <a:off x="22110700" y="1841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47716</xdr:rowOff>
    </xdr:from>
    <xdr:to>
      <xdr:col>112</xdr:col>
      <xdr:colOff>38100</xdr:colOff>
      <xdr:row>107</xdr:row>
      <xdr:rowOff>149316</xdr:rowOff>
    </xdr:to>
    <xdr:sp macro="" textlink="">
      <xdr:nvSpPr>
        <xdr:cNvPr id="807" name="フローチャート: 判断 806"/>
        <xdr:cNvSpPr/>
      </xdr:nvSpPr>
      <xdr:spPr>
        <a:xfrm>
          <a:off x="21272500" y="1839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59689</xdr:rowOff>
    </xdr:from>
    <xdr:to>
      <xdr:col>107</xdr:col>
      <xdr:colOff>101600</xdr:colOff>
      <xdr:row>107</xdr:row>
      <xdr:rowOff>161289</xdr:rowOff>
    </xdr:to>
    <xdr:sp macro="" textlink="">
      <xdr:nvSpPr>
        <xdr:cNvPr id="808" name="フローチャート: 判断 807"/>
        <xdr:cNvSpPr/>
      </xdr:nvSpPr>
      <xdr:spPr>
        <a:xfrm>
          <a:off x="20383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55336</xdr:rowOff>
    </xdr:from>
    <xdr:to>
      <xdr:col>102</xdr:col>
      <xdr:colOff>165100</xdr:colOff>
      <xdr:row>107</xdr:row>
      <xdr:rowOff>156936</xdr:rowOff>
    </xdr:to>
    <xdr:sp macro="" textlink="">
      <xdr:nvSpPr>
        <xdr:cNvPr id="809" name="フローチャート: 判断 808"/>
        <xdr:cNvSpPr/>
      </xdr:nvSpPr>
      <xdr:spPr>
        <a:xfrm>
          <a:off x="19494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58601</xdr:rowOff>
    </xdr:from>
    <xdr:to>
      <xdr:col>98</xdr:col>
      <xdr:colOff>38100</xdr:colOff>
      <xdr:row>107</xdr:row>
      <xdr:rowOff>160201</xdr:rowOff>
    </xdr:to>
    <xdr:sp macro="" textlink="">
      <xdr:nvSpPr>
        <xdr:cNvPr id="810" name="フローチャート: 判断 809"/>
        <xdr:cNvSpPr/>
      </xdr:nvSpPr>
      <xdr:spPr>
        <a:xfrm>
          <a:off x="18605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1" name="テキスト ボックス 81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2" name="テキスト ボックス 81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3" name="テキスト ボックス 81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4" name="テキスト ボックス 81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5" name="テキスト ボックス 81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95613</xdr:rowOff>
    </xdr:from>
    <xdr:to>
      <xdr:col>116</xdr:col>
      <xdr:colOff>114300</xdr:colOff>
      <xdr:row>108</xdr:row>
      <xdr:rowOff>25763</xdr:rowOff>
    </xdr:to>
    <xdr:sp macro="" textlink="">
      <xdr:nvSpPr>
        <xdr:cNvPr id="816" name="楕円 815"/>
        <xdr:cNvSpPr/>
      </xdr:nvSpPr>
      <xdr:spPr>
        <a:xfrm>
          <a:off x="221107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74040</xdr:rowOff>
    </xdr:from>
    <xdr:ext cx="469744" cy="259045"/>
    <xdr:sp macro="" textlink="">
      <xdr:nvSpPr>
        <xdr:cNvPr id="817" name="【公民館】&#10;一人当たり面積該当値テキスト"/>
        <xdr:cNvSpPr txBox="1"/>
      </xdr:nvSpPr>
      <xdr:spPr>
        <a:xfrm>
          <a:off x="22199600"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145687</xdr:rowOff>
    </xdr:from>
    <xdr:to>
      <xdr:col>112</xdr:col>
      <xdr:colOff>38100</xdr:colOff>
      <xdr:row>108</xdr:row>
      <xdr:rowOff>75837</xdr:rowOff>
    </xdr:to>
    <xdr:sp macro="" textlink="">
      <xdr:nvSpPr>
        <xdr:cNvPr id="818" name="楕円 817"/>
        <xdr:cNvSpPr/>
      </xdr:nvSpPr>
      <xdr:spPr>
        <a:xfrm>
          <a:off x="21272500" y="1849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146413</xdr:rowOff>
    </xdr:from>
    <xdr:to>
      <xdr:col>116</xdr:col>
      <xdr:colOff>63500</xdr:colOff>
      <xdr:row>108</xdr:row>
      <xdr:rowOff>25037</xdr:rowOff>
    </xdr:to>
    <xdr:cxnSp macro="">
      <xdr:nvCxnSpPr>
        <xdr:cNvPr id="819" name="直線コネクタ 818"/>
        <xdr:cNvCxnSpPr/>
      </xdr:nvCxnSpPr>
      <xdr:spPr>
        <a:xfrm flipV="1">
          <a:off x="21323300" y="18491563"/>
          <a:ext cx="838200" cy="5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153307</xdr:rowOff>
    </xdr:from>
    <xdr:to>
      <xdr:col>107</xdr:col>
      <xdr:colOff>101600</xdr:colOff>
      <xdr:row>108</xdr:row>
      <xdr:rowOff>83457</xdr:rowOff>
    </xdr:to>
    <xdr:sp macro="" textlink="">
      <xdr:nvSpPr>
        <xdr:cNvPr id="820" name="楕円 819"/>
        <xdr:cNvSpPr/>
      </xdr:nvSpPr>
      <xdr:spPr>
        <a:xfrm>
          <a:off x="20383500" y="1849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25037</xdr:rowOff>
    </xdr:from>
    <xdr:to>
      <xdr:col>111</xdr:col>
      <xdr:colOff>177800</xdr:colOff>
      <xdr:row>108</xdr:row>
      <xdr:rowOff>32657</xdr:rowOff>
    </xdr:to>
    <xdr:cxnSp macro="">
      <xdr:nvCxnSpPr>
        <xdr:cNvPr id="821" name="直線コネクタ 820"/>
        <xdr:cNvCxnSpPr/>
      </xdr:nvCxnSpPr>
      <xdr:spPr>
        <a:xfrm flipV="1">
          <a:off x="20434300" y="18541637"/>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156573</xdr:rowOff>
    </xdr:from>
    <xdr:to>
      <xdr:col>102</xdr:col>
      <xdr:colOff>165100</xdr:colOff>
      <xdr:row>108</xdr:row>
      <xdr:rowOff>86723</xdr:rowOff>
    </xdr:to>
    <xdr:sp macro="" textlink="">
      <xdr:nvSpPr>
        <xdr:cNvPr id="822" name="楕円 821"/>
        <xdr:cNvSpPr/>
      </xdr:nvSpPr>
      <xdr:spPr>
        <a:xfrm>
          <a:off x="19494500" y="1850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32657</xdr:rowOff>
    </xdr:from>
    <xdr:to>
      <xdr:col>107</xdr:col>
      <xdr:colOff>50800</xdr:colOff>
      <xdr:row>108</xdr:row>
      <xdr:rowOff>35923</xdr:rowOff>
    </xdr:to>
    <xdr:cxnSp macro="">
      <xdr:nvCxnSpPr>
        <xdr:cNvPr id="823" name="直線コネクタ 822"/>
        <xdr:cNvCxnSpPr/>
      </xdr:nvCxnSpPr>
      <xdr:spPr>
        <a:xfrm flipV="1">
          <a:off x="19545300" y="185492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158750</xdr:rowOff>
    </xdr:from>
    <xdr:to>
      <xdr:col>98</xdr:col>
      <xdr:colOff>38100</xdr:colOff>
      <xdr:row>108</xdr:row>
      <xdr:rowOff>88900</xdr:rowOff>
    </xdr:to>
    <xdr:sp macro="" textlink="">
      <xdr:nvSpPr>
        <xdr:cNvPr id="824" name="楕円 823"/>
        <xdr:cNvSpPr/>
      </xdr:nvSpPr>
      <xdr:spPr>
        <a:xfrm>
          <a:off x="18605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35923</xdr:rowOff>
    </xdr:from>
    <xdr:to>
      <xdr:col>102</xdr:col>
      <xdr:colOff>114300</xdr:colOff>
      <xdr:row>108</xdr:row>
      <xdr:rowOff>38100</xdr:rowOff>
    </xdr:to>
    <xdr:cxnSp macro="">
      <xdr:nvCxnSpPr>
        <xdr:cNvPr id="825" name="直線コネクタ 824"/>
        <xdr:cNvCxnSpPr/>
      </xdr:nvCxnSpPr>
      <xdr:spPr>
        <a:xfrm flipV="1">
          <a:off x="18656300" y="18552523"/>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165843</xdr:rowOff>
    </xdr:from>
    <xdr:ext cx="469744" cy="259045"/>
    <xdr:sp macro="" textlink="">
      <xdr:nvSpPr>
        <xdr:cNvPr id="826" name="n_1aveValue【公民館】&#10;一人当たり面積"/>
        <xdr:cNvSpPr txBox="1"/>
      </xdr:nvSpPr>
      <xdr:spPr>
        <a:xfrm>
          <a:off x="21075727" y="1816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6366</xdr:rowOff>
    </xdr:from>
    <xdr:ext cx="469744" cy="259045"/>
    <xdr:sp macro="" textlink="">
      <xdr:nvSpPr>
        <xdr:cNvPr id="827" name="n_2aveValue【公民館】&#10;一人当たり面積"/>
        <xdr:cNvSpPr txBox="1"/>
      </xdr:nvSpPr>
      <xdr:spPr>
        <a:xfrm>
          <a:off x="20199427" y="181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2013</xdr:rowOff>
    </xdr:from>
    <xdr:ext cx="469744" cy="259045"/>
    <xdr:sp macro="" textlink="">
      <xdr:nvSpPr>
        <xdr:cNvPr id="828" name="n_3aveValue【公民館】&#10;一人当たり面積"/>
        <xdr:cNvSpPr txBox="1"/>
      </xdr:nvSpPr>
      <xdr:spPr>
        <a:xfrm>
          <a:off x="1931042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5278</xdr:rowOff>
    </xdr:from>
    <xdr:ext cx="469744" cy="259045"/>
    <xdr:sp macro="" textlink="">
      <xdr:nvSpPr>
        <xdr:cNvPr id="829" name="n_4aveValue【公民館】&#10;一人当たり面積"/>
        <xdr:cNvSpPr txBox="1"/>
      </xdr:nvSpPr>
      <xdr:spPr>
        <a:xfrm>
          <a:off x="18421427" y="181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66964</xdr:rowOff>
    </xdr:from>
    <xdr:ext cx="469744" cy="259045"/>
    <xdr:sp macro="" textlink="">
      <xdr:nvSpPr>
        <xdr:cNvPr id="830" name="n_1mainValue【公民館】&#10;一人当たり面積"/>
        <xdr:cNvSpPr txBox="1"/>
      </xdr:nvSpPr>
      <xdr:spPr>
        <a:xfrm>
          <a:off x="21075727" y="185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74584</xdr:rowOff>
    </xdr:from>
    <xdr:ext cx="469744" cy="259045"/>
    <xdr:sp macro="" textlink="">
      <xdr:nvSpPr>
        <xdr:cNvPr id="831" name="n_2mainValue【公民館】&#10;一人当たり面積"/>
        <xdr:cNvSpPr txBox="1"/>
      </xdr:nvSpPr>
      <xdr:spPr>
        <a:xfrm>
          <a:off x="20199427" y="1859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77850</xdr:rowOff>
    </xdr:from>
    <xdr:ext cx="469744" cy="259045"/>
    <xdr:sp macro="" textlink="">
      <xdr:nvSpPr>
        <xdr:cNvPr id="832" name="n_3mainValue【公民館】&#10;一人当たり面積"/>
        <xdr:cNvSpPr txBox="1"/>
      </xdr:nvSpPr>
      <xdr:spPr>
        <a:xfrm>
          <a:off x="19310427" y="1859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80027</xdr:rowOff>
    </xdr:from>
    <xdr:ext cx="469744" cy="259045"/>
    <xdr:sp macro="" textlink="">
      <xdr:nvSpPr>
        <xdr:cNvPr id="833" name="n_4mainValue【公民館】&#10;一人当たり面積"/>
        <xdr:cNvSpPr txBox="1"/>
      </xdr:nvSpPr>
      <xdr:spPr>
        <a:xfrm>
          <a:off x="184214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4" name="正方形/長方形 8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5" name="正方形/長方形 8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6" name="テキスト ボックス 8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年度の道路の有形固定資産減価償却率については、類似団体より</a:t>
          </a:r>
          <a:r>
            <a:rPr kumimoji="1" lang="en-US" altLang="ja-JP" sz="1300">
              <a:latin typeface="ＭＳ Ｐゴシック" panose="020B0600070205080204" pitchFamily="50" charset="-128"/>
              <a:ea typeface="ＭＳ Ｐゴシック" panose="020B0600070205080204" pitchFamily="50" charset="-128"/>
            </a:rPr>
            <a:t>22.2</a:t>
          </a:r>
          <a:r>
            <a:rPr kumimoji="1" lang="ja-JP" altLang="en-US" sz="1300">
              <a:latin typeface="ＭＳ Ｐゴシック" panose="020B0600070205080204" pitchFamily="50" charset="-128"/>
              <a:ea typeface="ＭＳ Ｐゴシック" panose="020B0600070205080204" pitchFamily="50" charset="-128"/>
            </a:rPr>
            <a:t>ポイント高い</a:t>
          </a:r>
          <a:r>
            <a:rPr kumimoji="1" lang="en-US" altLang="ja-JP" sz="1300">
              <a:latin typeface="ＭＳ Ｐゴシック" panose="020B0600070205080204" pitchFamily="50" charset="-128"/>
              <a:ea typeface="ＭＳ Ｐゴシック" panose="020B0600070205080204" pitchFamily="50" charset="-128"/>
            </a:rPr>
            <a:t>80.7%</a:t>
          </a:r>
          <a:r>
            <a:rPr kumimoji="1" lang="ja-JP" altLang="en-US" sz="1300">
              <a:latin typeface="ＭＳ Ｐゴシック" panose="020B0600070205080204" pitchFamily="50" charset="-128"/>
              <a:ea typeface="ＭＳ Ｐゴシック" panose="020B0600070205080204" pitchFamily="50" charset="-128"/>
            </a:rPr>
            <a:t>となっている。例年、類似団体と比較をした際に高い水準にあり、道路の老朽化が進んでいることが分かる。今後は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「杵築市舗装長寿命化修繕計画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、適正な道路の維持管理に努める。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年度の公営住宅の有形固定資産減価償却率については、類似団体より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ポイント高い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87.0%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「杵築市公営住宅等長寿命化計画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、長期的な視点での更新・統廃合等を進める必要がある。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　令和</a:t>
          </a:r>
          <a:r>
            <a:rPr lang="en-US" altLang="ja-JP" sz="1300">
              <a:effectLst/>
              <a:latin typeface="ＭＳ Ｐゴシック" panose="020B0600070205080204" pitchFamily="50" charset="-128"/>
              <a:ea typeface="ＭＳ Ｐゴシック" panose="020B0600070205080204" pitchFamily="50" charset="-128"/>
            </a:rPr>
            <a:t>2</a:t>
          </a:r>
          <a:r>
            <a:rPr lang="ja-JP" altLang="en-US" sz="1300">
              <a:effectLst/>
              <a:latin typeface="ＭＳ Ｐゴシック" panose="020B0600070205080204" pitchFamily="50" charset="-128"/>
              <a:ea typeface="ＭＳ Ｐゴシック" panose="020B0600070205080204" pitchFamily="50" charset="-128"/>
            </a:rPr>
            <a:t>年度における学校施設、児童館や公民館の有形固定資産減価償却率については、類似団体より下回ってはいるものの、他の公共施設同様に維持管理に要する経費の増加等に留意しつつ適正管理に努めていく。</a:t>
          </a:r>
          <a:endParaRPr lang="en-US"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28,235
28,084
280.08
27,296,056
26,740,223
445,697
10,551,210
22,713,839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113756</xdr:rowOff>
    </xdr:from>
    <xdr:to>
      <xdr:col>24</xdr:col>
      <xdr:colOff>62865</xdr:colOff>
      <xdr:row>42</xdr:row>
      <xdr:rowOff>92528</xdr:rowOff>
    </xdr:to>
    <xdr:cxnSp macro="">
      <xdr:nvCxnSpPr>
        <xdr:cNvPr id="58" name="直線コネクタ 57"/>
        <xdr:cNvCxnSpPr/>
      </xdr:nvCxnSpPr>
      <xdr:spPr>
        <a:xfrm flipV="1">
          <a:off x="4634865" y="5771606"/>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60433</xdr:rowOff>
    </xdr:from>
    <xdr:ext cx="340478" cy="259045"/>
    <xdr:sp macro="" textlink="">
      <xdr:nvSpPr>
        <xdr:cNvPr id="61" name="【図書館】&#10;有形固定資産減価償却率最大値テキスト"/>
        <xdr:cNvSpPr txBox="1"/>
      </xdr:nvSpPr>
      <xdr:spPr>
        <a:xfrm>
          <a:off x="4673600" y="554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113756</xdr:rowOff>
    </xdr:from>
    <xdr:to>
      <xdr:col>24</xdr:col>
      <xdr:colOff>152400</xdr:colOff>
      <xdr:row>33</xdr:row>
      <xdr:rowOff>113756</xdr:rowOff>
    </xdr:to>
    <xdr:cxnSp macro="">
      <xdr:nvCxnSpPr>
        <xdr:cNvPr id="62" name="直線コネクタ 61"/>
        <xdr:cNvCxnSpPr/>
      </xdr:nvCxnSpPr>
      <xdr:spPr>
        <a:xfrm>
          <a:off x="4546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3" name="【図書館】&#10;有形固定資産減価償却率平均値テキスト"/>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170724</xdr:rowOff>
    </xdr:from>
    <xdr:to>
      <xdr:col>20</xdr:col>
      <xdr:colOff>38100</xdr:colOff>
      <xdr:row>37</xdr:row>
      <xdr:rowOff>100874</xdr:rowOff>
    </xdr:to>
    <xdr:sp macro="" textlink="">
      <xdr:nvSpPr>
        <xdr:cNvPr id="65" name="フローチャート: 判断 64"/>
        <xdr:cNvSpPr/>
      </xdr:nvSpPr>
      <xdr:spPr>
        <a:xfrm>
          <a:off x="3746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35197</xdr:rowOff>
    </xdr:from>
    <xdr:to>
      <xdr:col>6</xdr:col>
      <xdr:colOff>38100</xdr:colOff>
      <xdr:row>35</xdr:row>
      <xdr:rowOff>136797</xdr:rowOff>
    </xdr:to>
    <xdr:sp macro="" textlink="">
      <xdr:nvSpPr>
        <xdr:cNvPr id="68" name="フローチャート: 判断 67"/>
        <xdr:cNvSpPr/>
      </xdr:nvSpPr>
      <xdr:spPr>
        <a:xfrm>
          <a:off x="1079500" y="60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118473</xdr:rowOff>
    </xdr:from>
    <xdr:to>
      <xdr:col>24</xdr:col>
      <xdr:colOff>114300</xdr:colOff>
      <xdr:row>35</xdr:row>
      <xdr:rowOff>48623</xdr:rowOff>
    </xdr:to>
    <xdr:sp macro="" textlink="">
      <xdr:nvSpPr>
        <xdr:cNvPr id="74" name="楕円 73"/>
        <xdr:cNvSpPr/>
      </xdr:nvSpPr>
      <xdr:spPr>
        <a:xfrm>
          <a:off x="4584700" y="59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141350</xdr:rowOff>
    </xdr:from>
    <xdr:ext cx="405111" cy="259045"/>
    <xdr:sp macro="" textlink="">
      <xdr:nvSpPr>
        <xdr:cNvPr id="75" name="【図書館】&#10;有形固定資産減価償却率該当値テキスト"/>
        <xdr:cNvSpPr txBox="1"/>
      </xdr:nvSpPr>
      <xdr:spPr>
        <a:xfrm>
          <a:off x="4673600" y="579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74386</xdr:rowOff>
    </xdr:from>
    <xdr:to>
      <xdr:col>20</xdr:col>
      <xdr:colOff>38100</xdr:colOff>
      <xdr:row>35</xdr:row>
      <xdr:rowOff>4536</xdr:rowOff>
    </xdr:to>
    <xdr:sp macro="" textlink="">
      <xdr:nvSpPr>
        <xdr:cNvPr id="76" name="楕円 75"/>
        <xdr:cNvSpPr/>
      </xdr:nvSpPr>
      <xdr:spPr>
        <a:xfrm>
          <a:off x="37465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125186</xdr:rowOff>
    </xdr:from>
    <xdr:to>
      <xdr:col>24</xdr:col>
      <xdr:colOff>63500</xdr:colOff>
      <xdr:row>34</xdr:row>
      <xdr:rowOff>169273</xdr:rowOff>
    </xdr:to>
    <xdr:cxnSp macro="">
      <xdr:nvCxnSpPr>
        <xdr:cNvPr id="77" name="直線コネクタ 76"/>
        <xdr:cNvCxnSpPr/>
      </xdr:nvCxnSpPr>
      <xdr:spPr>
        <a:xfrm>
          <a:off x="3797300" y="595448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28666</xdr:rowOff>
    </xdr:from>
    <xdr:to>
      <xdr:col>15</xdr:col>
      <xdr:colOff>101600</xdr:colOff>
      <xdr:row>34</xdr:row>
      <xdr:rowOff>130266</xdr:rowOff>
    </xdr:to>
    <xdr:sp macro="" textlink="">
      <xdr:nvSpPr>
        <xdr:cNvPr id="78" name="楕円 77"/>
        <xdr:cNvSpPr/>
      </xdr:nvSpPr>
      <xdr:spPr>
        <a:xfrm>
          <a:off x="2857500" y="585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79466</xdr:rowOff>
    </xdr:from>
    <xdr:to>
      <xdr:col>19</xdr:col>
      <xdr:colOff>177800</xdr:colOff>
      <xdr:row>34</xdr:row>
      <xdr:rowOff>125186</xdr:rowOff>
    </xdr:to>
    <xdr:cxnSp macro="">
      <xdr:nvCxnSpPr>
        <xdr:cNvPr id="79" name="直線コネクタ 78"/>
        <xdr:cNvCxnSpPr/>
      </xdr:nvCxnSpPr>
      <xdr:spPr>
        <a:xfrm>
          <a:off x="2908300" y="590876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154396</xdr:rowOff>
    </xdr:from>
    <xdr:to>
      <xdr:col>10</xdr:col>
      <xdr:colOff>165100</xdr:colOff>
      <xdr:row>34</xdr:row>
      <xdr:rowOff>84546</xdr:rowOff>
    </xdr:to>
    <xdr:sp macro="" textlink="">
      <xdr:nvSpPr>
        <xdr:cNvPr id="80" name="楕円 79"/>
        <xdr:cNvSpPr/>
      </xdr:nvSpPr>
      <xdr:spPr>
        <a:xfrm>
          <a:off x="1968500" y="581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33746</xdr:rowOff>
    </xdr:from>
    <xdr:to>
      <xdr:col>15</xdr:col>
      <xdr:colOff>50800</xdr:colOff>
      <xdr:row>34</xdr:row>
      <xdr:rowOff>79466</xdr:rowOff>
    </xdr:to>
    <xdr:cxnSp macro="">
      <xdr:nvCxnSpPr>
        <xdr:cNvPr id="81" name="直線コネクタ 80"/>
        <xdr:cNvCxnSpPr/>
      </xdr:nvCxnSpPr>
      <xdr:spPr>
        <a:xfrm>
          <a:off x="2019300" y="586304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164193</xdr:rowOff>
    </xdr:from>
    <xdr:to>
      <xdr:col>6</xdr:col>
      <xdr:colOff>38100</xdr:colOff>
      <xdr:row>40</xdr:row>
      <xdr:rowOff>94343</xdr:rowOff>
    </xdr:to>
    <xdr:sp macro="" textlink="">
      <xdr:nvSpPr>
        <xdr:cNvPr id="82" name="楕円 81"/>
        <xdr:cNvSpPr/>
      </xdr:nvSpPr>
      <xdr:spPr>
        <a:xfrm>
          <a:off x="1079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33746</xdr:rowOff>
    </xdr:from>
    <xdr:to>
      <xdr:col>10</xdr:col>
      <xdr:colOff>114300</xdr:colOff>
      <xdr:row>40</xdr:row>
      <xdr:rowOff>43543</xdr:rowOff>
    </xdr:to>
    <xdr:cxnSp macro="">
      <xdr:nvCxnSpPr>
        <xdr:cNvPr id="83" name="直線コネクタ 82"/>
        <xdr:cNvCxnSpPr/>
      </xdr:nvCxnSpPr>
      <xdr:spPr>
        <a:xfrm flipV="1">
          <a:off x="1130300" y="5863046"/>
          <a:ext cx="889000" cy="103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92001</xdr:rowOff>
    </xdr:from>
    <xdr:ext cx="405111" cy="259045"/>
    <xdr:sp macro="" textlink="">
      <xdr:nvSpPr>
        <xdr:cNvPr id="84" name="n_1aveValue【図書館】&#10;有形固定資産減価償却率"/>
        <xdr:cNvSpPr txBox="1"/>
      </xdr:nvSpPr>
      <xdr:spPr>
        <a:xfrm>
          <a:off x="3582044" y="64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109963</xdr:rowOff>
    </xdr:from>
    <xdr:ext cx="405111" cy="259045"/>
    <xdr:sp macro="" textlink="">
      <xdr:nvSpPr>
        <xdr:cNvPr id="85" name="n_2aveValue【図書館】&#10;有形固定資産減価償却率"/>
        <xdr:cNvSpPr txBox="1"/>
      </xdr:nvSpPr>
      <xdr:spPr>
        <a:xfrm>
          <a:off x="2705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153324</xdr:rowOff>
    </xdr:from>
    <xdr:ext cx="405111" cy="259045"/>
    <xdr:sp macro="" textlink="">
      <xdr:nvSpPr>
        <xdr:cNvPr id="87" name="n_4aveValue【図書館】&#10;有形固定資産減価償却率"/>
        <xdr:cNvSpPr txBox="1"/>
      </xdr:nvSpPr>
      <xdr:spPr>
        <a:xfrm>
          <a:off x="927744" y="581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21063</xdr:rowOff>
    </xdr:from>
    <xdr:ext cx="405111" cy="259045"/>
    <xdr:sp macro="" textlink="">
      <xdr:nvSpPr>
        <xdr:cNvPr id="88" name="n_1mainValue【図書館】&#10;有形固定資産減価償却率"/>
        <xdr:cNvSpPr txBox="1"/>
      </xdr:nvSpPr>
      <xdr:spPr>
        <a:xfrm>
          <a:off x="3582044" y="567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146793</xdr:rowOff>
    </xdr:from>
    <xdr:ext cx="405111" cy="259045"/>
    <xdr:sp macro="" textlink="">
      <xdr:nvSpPr>
        <xdr:cNvPr id="89" name="n_2mainValue【図書館】&#10;有形固定資産減価償却率"/>
        <xdr:cNvSpPr txBox="1"/>
      </xdr:nvSpPr>
      <xdr:spPr>
        <a:xfrm>
          <a:off x="2705744" y="563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101073</xdr:rowOff>
    </xdr:from>
    <xdr:ext cx="405111" cy="259045"/>
    <xdr:sp macro="" textlink="">
      <xdr:nvSpPr>
        <xdr:cNvPr id="90" name="n_3mainValue【図書館】&#10;有形固定資産減価償却率"/>
        <xdr:cNvSpPr txBox="1"/>
      </xdr:nvSpPr>
      <xdr:spPr>
        <a:xfrm>
          <a:off x="1816744" y="558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85470</xdr:rowOff>
    </xdr:from>
    <xdr:ext cx="405111" cy="259045"/>
    <xdr:sp macro="" textlink="">
      <xdr:nvSpPr>
        <xdr:cNvPr id="91" name="n_4mainValue【図書館】&#10;有形固定資産減価償却率"/>
        <xdr:cNvSpPr txBox="1"/>
      </xdr:nvSpPr>
      <xdr:spPr>
        <a:xfrm>
          <a:off x="927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5443</xdr:rowOff>
    </xdr:from>
    <xdr:to>
      <xdr:col>54</xdr:col>
      <xdr:colOff>189865</xdr:colOff>
      <xdr:row>41</xdr:row>
      <xdr:rowOff>46265</xdr:rowOff>
    </xdr:to>
    <xdr:cxnSp macro="">
      <xdr:nvCxnSpPr>
        <xdr:cNvPr id="117" name="直線コネクタ 116"/>
        <xdr:cNvCxnSpPr/>
      </xdr:nvCxnSpPr>
      <xdr:spPr>
        <a:xfrm flipV="1">
          <a:off x="10476865" y="5834743"/>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50092</xdr:rowOff>
    </xdr:from>
    <xdr:ext cx="469744" cy="259045"/>
    <xdr:sp macro="" textlink="">
      <xdr:nvSpPr>
        <xdr:cNvPr id="118" name="【図書館】&#10;一人当たり面積最小値テキスト"/>
        <xdr:cNvSpPr txBox="1"/>
      </xdr:nvSpPr>
      <xdr:spPr>
        <a:xfrm>
          <a:off x="10515600" y="707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46265</xdr:rowOff>
    </xdr:from>
    <xdr:to>
      <xdr:col>55</xdr:col>
      <xdr:colOff>88900</xdr:colOff>
      <xdr:row>41</xdr:row>
      <xdr:rowOff>46265</xdr:rowOff>
    </xdr:to>
    <xdr:cxnSp macro="">
      <xdr:nvCxnSpPr>
        <xdr:cNvPr id="119" name="直線コネクタ 118"/>
        <xdr:cNvCxnSpPr/>
      </xdr:nvCxnSpPr>
      <xdr:spPr>
        <a:xfrm>
          <a:off x="10388600" y="707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123570</xdr:rowOff>
    </xdr:from>
    <xdr:ext cx="469744" cy="259045"/>
    <xdr:sp macro="" textlink="">
      <xdr:nvSpPr>
        <xdr:cNvPr id="120" name="【図書館】&#10;一人当たり面積最大値テキスト"/>
        <xdr:cNvSpPr txBox="1"/>
      </xdr:nvSpPr>
      <xdr:spPr>
        <a:xfrm>
          <a:off x="10515600" y="560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5443</xdr:rowOff>
    </xdr:from>
    <xdr:to>
      <xdr:col>55</xdr:col>
      <xdr:colOff>88900</xdr:colOff>
      <xdr:row>34</xdr:row>
      <xdr:rowOff>5443</xdr:rowOff>
    </xdr:to>
    <xdr:cxnSp macro="">
      <xdr:nvCxnSpPr>
        <xdr:cNvPr id="121" name="直線コネクタ 120"/>
        <xdr:cNvCxnSpPr/>
      </xdr:nvCxnSpPr>
      <xdr:spPr>
        <a:xfrm>
          <a:off x="10388600" y="583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96355</xdr:rowOff>
    </xdr:from>
    <xdr:ext cx="469744" cy="259045"/>
    <xdr:sp macro="" textlink="">
      <xdr:nvSpPr>
        <xdr:cNvPr id="122" name="【図書館】&#10;一人当たり面積平均値テキスト"/>
        <xdr:cNvSpPr txBox="1"/>
      </xdr:nvSpPr>
      <xdr:spPr>
        <a:xfrm>
          <a:off x="10515600" y="6611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117928</xdr:rowOff>
    </xdr:from>
    <xdr:to>
      <xdr:col>55</xdr:col>
      <xdr:colOff>50800</xdr:colOff>
      <xdr:row>39</xdr:row>
      <xdr:rowOff>48078</xdr:rowOff>
    </xdr:to>
    <xdr:sp macro="" textlink="">
      <xdr:nvSpPr>
        <xdr:cNvPr id="123" name="フローチャート: 判断 122"/>
        <xdr:cNvSpPr/>
      </xdr:nvSpPr>
      <xdr:spPr>
        <a:xfrm>
          <a:off x="104267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107043</xdr:rowOff>
    </xdr:from>
    <xdr:to>
      <xdr:col>50</xdr:col>
      <xdr:colOff>165100</xdr:colOff>
      <xdr:row>39</xdr:row>
      <xdr:rowOff>37193</xdr:rowOff>
    </xdr:to>
    <xdr:sp macro="" textlink="">
      <xdr:nvSpPr>
        <xdr:cNvPr id="124" name="フローチャート: 判断 123"/>
        <xdr:cNvSpPr/>
      </xdr:nvSpPr>
      <xdr:spPr>
        <a:xfrm>
          <a:off x="9588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161472</xdr:rowOff>
    </xdr:from>
    <xdr:to>
      <xdr:col>46</xdr:col>
      <xdr:colOff>38100</xdr:colOff>
      <xdr:row>39</xdr:row>
      <xdr:rowOff>91622</xdr:rowOff>
    </xdr:to>
    <xdr:sp macro="" textlink="">
      <xdr:nvSpPr>
        <xdr:cNvPr id="125" name="フローチャート: 判断 124"/>
        <xdr:cNvSpPr/>
      </xdr:nvSpPr>
      <xdr:spPr>
        <a:xfrm>
          <a:off x="8699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161472</xdr:rowOff>
    </xdr:from>
    <xdr:to>
      <xdr:col>41</xdr:col>
      <xdr:colOff>101600</xdr:colOff>
      <xdr:row>39</xdr:row>
      <xdr:rowOff>91622</xdr:rowOff>
    </xdr:to>
    <xdr:sp macro="" textlink="">
      <xdr:nvSpPr>
        <xdr:cNvPr id="126" name="フローチャート: 判断 125"/>
        <xdr:cNvSpPr/>
      </xdr:nvSpPr>
      <xdr:spPr>
        <a:xfrm>
          <a:off x="7810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11793</xdr:rowOff>
    </xdr:from>
    <xdr:to>
      <xdr:col>36</xdr:col>
      <xdr:colOff>165100</xdr:colOff>
      <xdr:row>39</xdr:row>
      <xdr:rowOff>113393</xdr:rowOff>
    </xdr:to>
    <xdr:sp macro="" textlink="">
      <xdr:nvSpPr>
        <xdr:cNvPr id="127" name="フローチャート: 判断 126"/>
        <xdr:cNvSpPr/>
      </xdr:nvSpPr>
      <xdr:spPr>
        <a:xfrm>
          <a:off x="6921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131536</xdr:rowOff>
    </xdr:from>
    <xdr:to>
      <xdr:col>55</xdr:col>
      <xdr:colOff>50800</xdr:colOff>
      <xdr:row>36</xdr:row>
      <xdr:rowOff>61686</xdr:rowOff>
    </xdr:to>
    <xdr:sp macro="" textlink="">
      <xdr:nvSpPr>
        <xdr:cNvPr id="133" name="楕円 132"/>
        <xdr:cNvSpPr/>
      </xdr:nvSpPr>
      <xdr:spPr>
        <a:xfrm>
          <a:off x="104267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154413</xdr:rowOff>
    </xdr:from>
    <xdr:ext cx="469744" cy="259045"/>
    <xdr:sp macro="" textlink="">
      <xdr:nvSpPr>
        <xdr:cNvPr id="134" name="【図書館】&#10;一人当たり面積該当値テキスト"/>
        <xdr:cNvSpPr txBox="1"/>
      </xdr:nvSpPr>
      <xdr:spPr>
        <a:xfrm>
          <a:off x="10515600" y="598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153307</xdr:rowOff>
    </xdr:from>
    <xdr:to>
      <xdr:col>50</xdr:col>
      <xdr:colOff>165100</xdr:colOff>
      <xdr:row>36</xdr:row>
      <xdr:rowOff>83457</xdr:rowOff>
    </xdr:to>
    <xdr:sp macro="" textlink="">
      <xdr:nvSpPr>
        <xdr:cNvPr id="135" name="楕円 134"/>
        <xdr:cNvSpPr/>
      </xdr:nvSpPr>
      <xdr:spPr>
        <a:xfrm>
          <a:off x="9588500" y="615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10886</xdr:rowOff>
    </xdr:from>
    <xdr:to>
      <xdr:col>55</xdr:col>
      <xdr:colOff>0</xdr:colOff>
      <xdr:row>36</xdr:row>
      <xdr:rowOff>32657</xdr:rowOff>
    </xdr:to>
    <xdr:cxnSp macro="">
      <xdr:nvCxnSpPr>
        <xdr:cNvPr id="136" name="直線コネクタ 135"/>
        <xdr:cNvCxnSpPr/>
      </xdr:nvCxnSpPr>
      <xdr:spPr>
        <a:xfrm flipV="1">
          <a:off x="9639300" y="61830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3628</xdr:rowOff>
    </xdr:from>
    <xdr:to>
      <xdr:col>46</xdr:col>
      <xdr:colOff>38100</xdr:colOff>
      <xdr:row>36</xdr:row>
      <xdr:rowOff>105228</xdr:rowOff>
    </xdr:to>
    <xdr:sp macro="" textlink="">
      <xdr:nvSpPr>
        <xdr:cNvPr id="137" name="楕円 136"/>
        <xdr:cNvSpPr/>
      </xdr:nvSpPr>
      <xdr:spPr>
        <a:xfrm>
          <a:off x="86995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32657</xdr:rowOff>
    </xdr:from>
    <xdr:to>
      <xdr:col>50</xdr:col>
      <xdr:colOff>114300</xdr:colOff>
      <xdr:row>36</xdr:row>
      <xdr:rowOff>54428</xdr:rowOff>
    </xdr:to>
    <xdr:cxnSp macro="">
      <xdr:nvCxnSpPr>
        <xdr:cNvPr id="138" name="直線コネクタ 137"/>
        <xdr:cNvCxnSpPr/>
      </xdr:nvCxnSpPr>
      <xdr:spPr>
        <a:xfrm flipV="1">
          <a:off x="8750300" y="62048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14514</xdr:rowOff>
    </xdr:from>
    <xdr:to>
      <xdr:col>41</xdr:col>
      <xdr:colOff>101600</xdr:colOff>
      <xdr:row>36</xdr:row>
      <xdr:rowOff>116114</xdr:rowOff>
    </xdr:to>
    <xdr:sp macro="" textlink="">
      <xdr:nvSpPr>
        <xdr:cNvPr id="139" name="楕円 138"/>
        <xdr:cNvSpPr/>
      </xdr:nvSpPr>
      <xdr:spPr>
        <a:xfrm>
          <a:off x="7810500" y="618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54428</xdr:rowOff>
    </xdr:from>
    <xdr:to>
      <xdr:col>45</xdr:col>
      <xdr:colOff>177800</xdr:colOff>
      <xdr:row>36</xdr:row>
      <xdr:rowOff>65314</xdr:rowOff>
    </xdr:to>
    <xdr:cxnSp macro="">
      <xdr:nvCxnSpPr>
        <xdr:cNvPr id="140" name="直線コネクタ 139"/>
        <xdr:cNvCxnSpPr/>
      </xdr:nvCxnSpPr>
      <xdr:spPr>
        <a:xfrm flipV="1">
          <a:off x="7861300" y="62266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41" name="楕円 140"/>
        <xdr:cNvSpPr/>
      </xdr:nvSpPr>
      <xdr:spPr>
        <a:xfrm>
          <a:off x="6921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65314</xdr:rowOff>
    </xdr:from>
    <xdr:to>
      <xdr:col>41</xdr:col>
      <xdr:colOff>50800</xdr:colOff>
      <xdr:row>40</xdr:row>
      <xdr:rowOff>152400</xdr:rowOff>
    </xdr:to>
    <xdr:cxnSp macro="">
      <xdr:nvCxnSpPr>
        <xdr:cNvPr id="142" name="直線コネクタ 141"/>
        <xdr:cNvCxnSpPr/>
      </xdr:nvCxnSpPr>
      <xdr:spPr>
        <a:xfrm flipV="1">
          <a:off x="6972300" y="6237514"/>
          <a:ext cx="889000" cy="77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28320</xdr:rowOff>
    </xdr:from>
    <xdr:ext cx="469744" cy="259045"/>
    <xdr:sp macro="" textlink="">
      <xdr:nvSpPr>
        <xdr:cNvPr id="143" name="n_1aveValue【図書館】&#10;一人当たり面積"/>
        <xdr:cNvSpPr txBox="1"/>
      </xdr:nvSpPr>
      <xdr:spPr>
        <a:xfrm>
          <a:off x="93917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82749</xdr:rowOff>
    </xdr:from>
    <xdr:ext cx="469744" cy="259045"/>
    <xdr:sp macro="" textlink="">
      <xdr:nvSpPr>
        <xdr:cNvPr id="144" name="n_2aveValue【図書館】&#10;一人当たり面積"/>
        <xdr:cNvSpPr txBox="1"/>
      </xdr:nvSpPr>
      <xdr:spPr>
        <a:xfrm>
          <a:off x="8515427" y="676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82749</xdr:rowOff>
    </xdr:from>
    <xdr:ext cx="469744" cy="259045"/>
    <xdr:sp macro="" textlink="">
      <xdr:nvSpPr>
        <xdr:cNvPr id="145" name="n_3aveValue【図書館】&#10;一人当たり面積"/>
        <xdr:cNvSpPr txBox="1"/>
      </xdr:nvSpPr>
      <xdr:spPr>
        <a:xfrm>
          <a:off x="7626427" y="676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129920</xdr:rowOff>
    </xdr:from>
    <xdr:ext cx="469744" cy="259045"/>
    <xdr:sp macro="" textlink="">
      <xdr:nvSpPr>
        <xdr:cNvPr id="146" name="n_4aveValue【図書館】&#10;一人当たり面積"/>
        <xdr:cNvSpPr txBox="1"/>
      </xdr:nvSpPr>
      <xdr:spPr>
        <a:xfrm>
          <a:off x="6737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99984</xdr:rowOff>
    </xdr:from>
    <xdr:ext cx="469744" cy="259045"/>
    <xdr:sp macro="" textlink="">
      <xdr:nvSpPr>
        <xdr:cNvPr id="147" name="n_1mainValue【図書館】&#10;一人当たり面積"/>
        <xdr:cNvSpPr txBox="1"/>
      </xdr:nvSpPr>
      <xdr:spPr>
        <a:xfrm>
          <a:off x="9391727" y="592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121755</xdr:rowOff>
    </xdr:from>
    <xdr:ext cx="469744" cy="259045"/>
    <xdr:sp macro="" textlink="">
      <xdr:nvSpPr>
        <xdr:cNvPr id="148" name="n_2mainValue【図書館】&#10;一人当たり面積"/>
        <xdr:cNvSpPr txBox="1"/>
      </xdr:nvSpPr>
      <xdr:spPr>
        <a:xfrm>
          <a:off x="8515427" y="595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132641</xdr:rowOff>
    </xdr:from>
    <xdr:ext cx="469744" cy="259045"/>
    <xdr:sp macro="" textlink="">
      <xdr:nvSpPr>
        <xdr:cNvPr id="149" name="n_3mainValue【図書館】&#10;一人当たり面積"/>
        <xdr:cNvSpPr txBox="1"/>
      </xdr:nvSpPr>
      <xdr:spPr>
        <a:xfrm>
          <a:off x="7626427" y="596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50" name="n_4mainValue【図書館】&#10;一人当たり面積"/>
        <xdr:cNvSpPr txBox="1"/>
      </xdr:nvSpPr>
      <xdr:spPr>
        <a:xfrm>
          <a:off x="6737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2" name="直線コネクタ 16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3" name="テキスト ボックス 16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4" name="直線コネクタ 16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5" name="テキスト ボックス 16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6" name="直線コネクタ 16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7" name="テキスト ボックス 16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8" name="直線コネクタ 16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9" name="テキスト ボックス 16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0" name="直線コネクタ 16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1" name="テキスト ボックス 17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2" name="直線コネクタ 17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3" name="テキスト ボックス 17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60416</xdr:rowOff>
    </xdr:to>
    <xdr:cxnSp macro="">
      <xdr:nvCxnSpPr>
        <xdr:cNvPr id="176" name="直線コネクタ 175"/>
        <xdr:cNvCxnSpPr/>
      </xdr:nvCxnSpPr>
      <xdr:spPr>
        <a:xfrm flipV="1">
          <a:off x="4634865" y="9637123"/>
          <a:ext cx="0" cy="139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64243</xdr:rowOff>
    </xdr:from>
    <xdr:ext cx="405111" cy="259045"/>
    <xdr:sp macro="" textlink="">
      <xdr:nvSpPr>
        <xdr:cNvPr id="177" name="【体育館・プール】&#10;有形固定資産減価償却率最小値テキスト"/>
        <xdr:cNvSpPr txBox="1"/>
      </xdr:nvSpPr>
      <xdr:spPr>
        <a:xfrm>
          <a:off x="4673600" y="1103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60416</xdr:rowOff>
    </xdr:from>
    <xdr:to>
      <xdr:col>24</xdr:col>
      <xdr:colOff>152400</xdr:colOff>
      <xdr:row>64</xdr:row>
      <xdr:rowOff>60416</xdr:rowOff>
    </xdr:to>
    <xdr:cxnSp macro="">
      <xdr:nvCxnSpPr>
        <xdr:cNvPr id="178" name="直線コネクタ 177"/>
        <xdr:cNvCxnSpPr/>
      </xdr:nvCxnSpPr>
      <xdr:spPr>
        <a:xfrm>
          <a:off x="4546600" y="110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9"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80" name="直線コネクタ 179"/>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68053</xdr:rowOff>
    </xdr:from>
    <xdr:ext cx="405111" cy="259045"/>
    <xdr:sp macro="" textlink="">
      <xdr:nvSpPr>
        <xdr:cNvPr id="181" name="【体育館・プール】&#10;有形固定資産減価償却率平均値テキスト"/>
        <xdr:cNvSpPr txBox="1"/>
      </xdr:nvSpPr>
      <xdr:spPr>
        <a:xfrm>
          <a:off x="4673600" y="1035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89626</xdr:rowOff>
    </xdr:from>
    <xdr:to>
      <xdr:col>24</xdr:col>
      <xdr:colOff>114300</xdr:colOff>
      <xdr:row>61</xdr:row>
      <xdr:rowOff>19776</xdr:rowOff>
    </xdr:to>
    <xdr:sp macro="" textlink="">
      <xdr:nvSpPr>
        <xdr:cNvPr id="182" name="フローチャート: 判断 181"/>
        <xdr:cNvSpPr/>
      </xdr:nvSpPr>
      <xdr:spPr>
        <a:xfrm>
          <a:off x="4584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96157</xdr:rowOff>
    </xdr:from>
    <xdr:to>
      <xdr:col>20</xdr:col>
      <xdr:colOff>38100</xdr:colOff>
      <xdr:row>61</xdr:row>
      <xdr:rowOff>26307</xdr:rowOff>
    </xdr:to>
    <xdr:sp macro="" textlink="">
      <xdr:nvSpPr>
        <xdr:cNvPr id="183" name="フローチャート: 判断 182"/>
        <xdr:cNvSpPr/>
      </xdr:nvSpPr>
      <xdr:spPr>
        <a:xfrm>
          <a:off x="3746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136978</xdr:rowOff>
    </xdr:from>
    <xdr:to>
      <xdr:col>15</xdr:col>
      <xdr:colOff>101600</xdr:colOff>
      <xdr:row>61</xdr:row>
      <xdr:rowOff>67128</xdr:rowOff>
    </xdr:to>
    <xdr:sp macro="" textlink="">
      <xdr:nvSpPr>
        <xdr:cNvPr id="184" name="フローチャート: 判断 183"/>
        <xdr:cNvSpPr/>
      </xdr:nvSpPr>
      <xdr:spPr>
        <a:xfrm>
          <a:off x="2857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96157</xdr:rowOff>
    </xdr:from>
    <xdr:to>
      <xdr:col>10</xdr:col>
      <xdr:colOff>165100</xdr:colOff>
      <xdr:row>61</xdr:row>
      <xdr:rowOff>26307</xdr:rowOff>
    </xdr:to>
    <xdr:sp macro="" textlink="">
      <xdr:nvSpPr>
        <xdr:cNvPr id="185" name="フローチャート: 判断 184"/>
        <xdr:cNvSpPr/>
      </xdr:nvSpPr>
      <xdr:spPr>
        <a:xfrm>
          <a:off x="1968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97790</xdr:rowOff>
    </xdr:from>
    <xdr:to>
      <xdr:col>6</xdr:col>
      <xdr:colOff>38100</xdr:colOff>
      <xdr:row>61</xdr:row>
      <xdr:rowOff>27940</xdr:rowOff>
    </xdr:to>
    <xdr:sp macro="" textlink="">
      <xdr:nvSpPr>
        <xdr:cNvPr id="186" name="フローチャート: 判断 185"/>
        <xdr:cNvSpPr/>
      </xdr:nvSpPr>
      <xdr:spPr>
        <a:xfrm>
          <a:off x="1079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78196</xdr:rowOff>
    </xdr:from>
    <xdr:to>
      <xdr:col>24</xdr:col>
      <xdr:colOff>114300</xdr:colOff>
      <xdr:row>60</xdr:row>
      <xdr:rowOff>8346</xdr:rowOff>
    </xdr:to>
    <xdr:sp macro="" textlink="">
      <xdr:nvSpPr>
        <xdr:cNvPr id="192" name="楕円 191"/>
        <xdr:cNvSpPr/>
      </xdr:nvSpPr>
      <xdr:spPr>
        <a:xfrm>
          <a:off x="45847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101073</xdr:rowOff>
    </xdr:from>
    <xdr:ext cx="405111" cy="259045"/>
    <xdr:sp macro="" textlink="">
      <xdr:nvSpPr>
        <xdr:cNvPr id="193" name="【体育館・プール】&#10;有形固定資産減価償却率該当値テキスト"/>
        <xdr:cNvSpPr txBox="1"/>
      </xdr:nvSpPr>
      <xdr:spPr>
        <a:xfrm>
          <a:off x="4673600" y="1004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9616</xdr:rowOff>
    </xdr:from>
    <xdr:to>
      <xdr:col>20</xdr:col>
      <xdr:colOff>38100</xdr:colOff>
      <xdr:row>59</xdr:row>
      <xdr:rowOff>111216</xdr:rowOff>
    </xdr:to>
    <xdr:sp macro="" textlink="">
      <xdr:nvSpPr>
        <xdr:cNvPr id="194" name="楕円 193"/>
        <xdr:cNvSpPr/>
      </xdr:nvSpPr>
      <xdr:spPr>
        <a:xfrm>
          <a:off x="37465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60416</xdr:rowOff>
    </xdr:from>
    <xdr:to>
      <xdr:col>24</xdr:col>
      <xdr:colOff>63500</xdr:colOff>
      <xdr:row>59</xdr:row>
      <xdr:rowOff>128996</xdr:rowOff>
    </xdr:to>
    <xdr:cxnSp macro="">
      <xdr:nvCxnSpPr>
        <xdr:cNvPr id="195" name="直線コネクタ 194"/>
        <xdr:cNvCxnSpPr/>
      </xdr:nvCxnSpPr>
      <xdr:spPr>
        <a:xfrm>
          <a:off x="3797300" y="1017596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163104</xdr:rowOff>
    </xdr:from>
    <xdr:to>
      <xdr:col>15</xdr:col>
      <xdr:colOff>101600</xdr:colOff>
      <xdr:row>59</xdr:row>
      <xdr:rowOff>93254</xdr:rowOff>
    </xdr:to>
    <xdr:sp macro="" textlink="">
      <xdr:nvSpPr>
        <xdr:cNvPr id="196" name="楕円 195"/>
        <xdr:cNvSpPr/>
      </xdr:nvSpPr>
      <xdr:spPr>
        <a:xfrm>
          <a:off x="28575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42454</xdr:rowOff>
    </xdr:from>
    <xdr:to>
      <xdr:col>19</xdr:col>
      <xdr:colOff>177800</xdr:colOff>
      <xdr:row>59</xdr:row>
      <xdr:rowOff>60416</xdr:rowOff>
    </xdr:to>
    <xdr:cxnSp macro="">
      <xdr:nvCxnSpPr>
        <xdr:cNvPr id="197" name="直線コネクタ 196"/>
        <xdr:cNvCxnSpPr/>
      </xdr:nvCxnSpPr>
      <xdr:spPr>
        <a:xfrm>
          <a:off x="2908300" y="1015800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132080</xdr:rowOff>
    </xdr:from>
    <xdr:to>
      <xdr:col>10</xdr:col>
      <xdr:colOff>165100</xdr:colOff>
      <xdr:row>59</xdr:row>
      <xdr:rowOff>62230</xdr:rowOff>
    </xdr:to>
    <xdr:sp macro="" textlink="">
      <xdr:nvSpPr>
        <xdr:cNvPr id="198" name="楕円 197"/>
        <xdr:cNvSpPr/>
      </xdr:nvSpPr>
      <xdr:spPr>
        <a:xfrm>
          <a:off x="1968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11430</xdr:rowOff>
    </xdr:from>
    <xdr:to>
      <xdr:col>15</xdr:col>
      <xdr:colOff>50800</xdr:colOff>
      <xdr:row>59</xdr:row>
      <xdr:rowOff>42454</xdr:rowOff>
    </xdr:to>
    <xdr:cxnSp macro="">
      <xdr:nvCxnSpPr>
        <xdr:cNvPr id="199" name="直線コネクタ 198"/>
        <xdr:cNvCxnSpPr/>
      </xdr:nvCxnSpPr>
      <xdr:spPr>
        <a:xfrm>
          <a:off x="2019300" y="1012698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119017</xdr:rowOff>
    </xdr:from>
    <xdr:to>
      <xdr:col>6</xdr:col>
      <xdr:colOff>38100</xdr:colOff>
      <xdr:row>59</xdr:row>
      <xdr:rowOff>49167</xdr:rowOff>
    </xdr:to>
    <xdr:sp macro="" textlink="">
      <xdr:nvSpPr>
        <xdr:cNvPr id="200" name="楕円 199"/>
        <xdr:cNvSpPr/>
      </xdr:nvSpPr>
      <xdr:spPr>
        <a:xfrm>
          <a:off x="10795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169817</xdr:rowOff>
    </xdr:from>
    <xdr:to>
      <xdr:col>10</xdr:col>
      <xdr:colOff>114300</xdr:colOff>
      <xdr:row>59</xdr:row>
      <xdr:rowOff>11430</xdr:rowOff>
    </xdr:to>
    <xdr:cxnSp macro="">
      <xdr:nvCxnSpPr>
        <xdr:cNvPr id="201" name="直線コネクタ 200"/>
        <xdr:cNvCxnSpPr/>
      </xdr:nvCxnSpPr>
      <xdr:spPr>
        <a:xfrm>
          <a:off x="1130300" y="101139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17434</xdr:rowOff>
    </xdr:from>
    <xdr:ext cx="405111" cy="259045"/>
    <xdr:sp macro="" textlink="">
      <xdr:nvSpPr>
        <xdr:cNvPr id="202" name="n_1aveValue【体育館・プール】&#10;有形固定資産減価償却率"/>
        <xdr:cNvSpPr txBox="1"/>
      </xdr:nvSpPr>
      <xdr:spPr>
        <a:xfrm>
          <a:off x="35820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58255</xdr:rowOff>
    </xdr:from>
    <xdr:ext cx="405111" cy="259045"/>
    <xdr:sp macro="" textlink="">
      <xdr:nvSpPr>
        <xdr:cNvPr id="203" name="n_2aveValue【体育館・プール】&#10;有形固定資産減価償却率"/>
        <xdr:cNvSpPr txBox="1"/>
      </xdr:nvSpPr>
      <xdr:spPr>
        <a:xfrm>
          <a:off x="27057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17434</xdr:rowOff>
    </xdr:from>
    <xdr:ext cx="405111" cy="259045"/>
    <xdr:sp macro="" textlink="">
      <xdr:nvSpPr>
        <xdr:cNvPr id="204" name="n_3aveValue【体育館・プール】&#10;有形固定資産減価償却率"/>
        <xdr:cNvSpPr txBox="1"/>
      </xdr:nvSpPr>
      <xdr:spPr>
        <a:xfrm>
          <a:off x="1816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19067</xdr:rowOff>
    </xdr:from>
    <xdr:ext cx="405111" cy="259045"/>
    <xdr:sp macro="" textlink="">
      <xdr:nvSpPr>
        <xdr:cNvPr id="205" name="n_4aveValue【体育館・プール】&#10;有形固定資産減価償却率"/>
        <xdr:cNvSpPr txBox="1"/>
      </xdr:nvSpPr>
      <xdr:spPr>
        <a:xfrm>
          <a:off x="927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127743</xdr:rowOff>
    </xdr:from>
    <xdr:ext cx="405111" cy="259045"/>
    <xdr:sp macro="" textlink="">
      <xdr:nvSpPr>
        <xdr:cNvPr id="206" name="n_1mainValue【体育館・プール】&#10;有形固定資産減価償却率"/>
        <xdr:cNvSpPr txBox="1"/>
      </xdr:nvSpPr>
      <xdr:spPr>
        <a:xfrm>
          <a:off x="3582044" y="990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109781</xdr:rowOff>
    </xdr:from>
    <xdr:ext cx="405111" cy="259045"/>
    <xdr:sp macro="" textlink="">
      <xdr:nvSpPr>
        <xdr:cNvPr id="207" name="n_2mainValue【体育館・プール】&#10;有形固定資産減価償却率"/>
        <xdr:cNvSpPr txBox="1"/>
      </xdr:nvSpPr>
      <xdr:spPr>
        <a:xfrm>
          <a:off x="27057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78757</xdr:rowOff>
    </xdr:from>
    <xdr:ext cx="405111" cy="259045"/>
    <xdr:sp macro="" textlink="">
      <xdr:nvSpPr>
        <xdr:cNvPr id="208" name="n_3mainValue【体育館・プール】&#10;有形固定資産減価償却率"/>
        <xdr:cNvSpPr txBox="1"/>
      </xdr:nvSpPr>
      <xdr:spPr>
        <a:xfrm>
          <a:off x="1816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65694</xdr:rowOff>
    </xdr:from>
    <xdr:ext cx="405111" cy="259045"/>
    <xdr:sp macro="" textlink="">
      <xdr:nvSpPr>
        <xdr:cNvPr id="209" name="n_4mainValue【体育館・プール】&#10;有形固定資産減価償却率"/>
        <xdr:cNvSpPr txBox="1"/>
      </xdr:nvSpPr>
      <xdr:spPr>
        <a:xfrm>
          <a:off x="927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0" name="直線コネクタ 21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1" name="テキスト ボックス 22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2" name="直線コネクタ 22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3" name="テキスト ボックス 22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4" name="直線コネクタ 22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5" name="テキスト ボックス 22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6" name="直線コネクタ 22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7" name="テキスト ボックス 22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8" name="直線コネクタ 22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9" name="テキスト ボックス 22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0" name="直線コネクタ 22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1" name="テキスト ボックス 230"/>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2" name="直線コネクタ 23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3" name="テキスト ボックス 23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71846</xdr:rowOff>
    </xdr:from>
    <xdr:to>
      <xdr:col>54</xdr:col>
      <xdr:colOff>189865</xdr:colOff>
      <xdr:row>63</xdr:row>
      <xdr:rowOff>109401</xdr:rowOff>
    </xdr:to>
    <xdr:cxnSp macro="">
      <xdr:nvCxnSpPr>
        <xdr:cNvPr id="235" name="直線コネクタ 234"/>
        <xdr:cNvCxnSpPr/>
      </xdr:nvCxnSpPr>
      <xdr:spPr>
        <a:xfrm flipV="1">
          <a:off x="10476865" y="9673046"/>
          <a:ext cx="0" cy="1237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113228</xdr:rowOff>
    </xdr:from>
    <xdr:ext cx="469744" cy="259045"/>
    <xdr:sp macro="" textlink="">
      <xdr:nvSpPr>
        <xdr:cNvPr id="236" name="【体育館・プール】&#10;一人当たり面積最小値テキスト"/>
        <xdr:cNvSpPr txBox="1"/>
      </xdr:nvSpPr>
      <xdr:spPr>
        <a:xfrm>
          <a:off x="10515600" y="1091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109401</xdr:rowOff>
    </xdr:from>
    <xdr:to>
      <xdr:col>55</xdr:col>
      <xdr:colOff>88900</xdr:colOff>
      <xdr:row>63</xdr:row>
      <xdr:rowOff>109401</xdr:rowOff>
    </xdr:to>
    <xdr:cxnSp macro="">
      <xdr:nvCxnSpPr>
        <xdr:cNvPr id="237" name="直線コネクタ 236"/>
        <xdr:cNvCxnSpPr/>
      </xdr:nvCxnSpPr>
      <xdr:spPr>
        <a:xfrm>
          <a:off x="10388600" y="1091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18523</xdr:rowOff>
    </xdr:from>
    <xdr:ext cx="469744" cy="259045"/>
    <xdr:sp macro="" textlink="">
      <xdr:nvSpPr>
        <xdr:cNvPr id="238" name="【体育館・プール】&#10;一人当たり面積最大値テキスト"/>
        <xdr:cNvSpPr txBox="1"/>
      </xdr:nvSpPr>
      <xdr:spPr>
        <a:xfrm>
          <a:off x="10515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71846</xdr:rowOff>
    </xdr:from>
    <xdr:to>
      <xdr:col>55</xdr:col>
      <xdr:colOff>88900</xdr:colOff>
      <xdr:row>56</xdr:row>
      <xdr:rowOff>71846</xdr:rowOff>
    </xdr:to>
    <xdr:cxnSp macro="">
      <xdr:nvCxnSpPr>
        <xdr:cNvPr id="239" name="直線コネクタ 238"/>
        <xdr:cNvCxnSpPr/>
      </xdr:nvCxnSpPr>
      <xdr:spPr>
        <a:xfrm>
          <a:off x="10388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37392</xdr:rowOff>
    </xdr:from>
    <xdr:ext cx="469744" cy="259045"/>
    <xdr:sp macro="" textlink="">
      <xdr:nvSpPr>
        <xdr:cNvPr id="240" name="【体育館・プール】&#10;一人当たり面積平均値テキスト"/>
        <xdr:cNvSpPr txBox="1"/>
      </xdr:nvSpPr>
      <xdr:spPr>
        <a:xfrm>
          <a:off x="10515600" y="10324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14515</xdr:rowOff>
    </xdr:from>
    <xdr:to>
      <xdr:col>55</xdr:col>
      <xdr:colOff>50800</xdr:colOff>
      <xdr:row>61</xdr:row>
      <xdr:rowOff>116115</xdr:rowOff>
    </xdr:to>
    <xdr:sp macro="" textlink="">
      <xdr:nvSpPr>
        <xdr:cNvPr id="241" name="フローチャート: 判断 240"/>
        <xdr:cNvSpPr/>
      </xdr:nvSpPr>
      <xdr:spPr>
        <a:xfrm>
          <a:off x="104267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168003</xdr:rowOff>
    </xdr:from>
    <xdr:to>
      <xdr:col>50</xdr:col>
      <xdr:colOff>165100</xdr:colOff>
      <xdr:row>61</xdr:row>
      <xdr:rowOff>98153</xdr:rowOff>
    </xdr:to>
    <xdr:sp macro="" textlink="">
      <xdr:nvSpPr>
        <xdr:cNvPr id="242" name="フローチャート: 判断 241"/>
        <xdr:cNvSpPr/>
      </xdr:nvSpPr>
      <xdr:spPr>
        <a:xfrm>
          <a:off x="9588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34109</xdr:rowOff>
    </xdr:from>
    <xdr:to>
      <xdr:col>46</xdr:col>
      <xdr:colOff>38100</xdr:colOff>
      <xdr:row>61</xdr:row>
      <xdr:rowOff>135709</xdr:rowOff>
    </xdr:to>
    <xdr:sp macro="" textlink="">
      <xdr:nvSpPr>
        <xdr:cNvPr id="243" name="フローチャート: 判断 242"/>
        <xdr:cNvSpPr/>
      </xdr:nvSpPr>
      <xdr:spPr>
        <a:xfrm>
          <a:off x="869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24312</xdr:rowOff>
    </xdr:from>
    <xdr:to>
      <xdr:col>41</xdr:col>
      <xdr:colOff>101600</xdr:colOff>
      <xdr:row>61</xdr:row>
      <xdr:rowOff>125912</xdr:rowOff>
    </xdr:to>
    <xdr:sp macro="" textlink="">
      <xdr:nvSpPr>
        <xdr:cNvPr id="244" name="フローチャート: 判断 243"/>
        <xdr:cNvSpPr/>
      </xdr:nvSpPr>
      <xdr:spPr>
        <a:xfrm>
          <a:off x="7810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30843</xdr:rowOff>
    </xdr:from>
    <xdr:to>
      <xdr:col>36</xdr:col>
      <xdr:colOff>165100</xdr:colOff>
      <xdr:row>61</xdr:row>
      <xdr:rowOff>132443</xdr:rowOff>
    </xdr:to>
    <xdr:sp macro="" textlink="">
      <xdr:nvSpPr>
        <xdr:cNvPr id="245" name="フローチャート: 判断 244"/>
        <xdr:cNvSpPr/>
      </xdr:nvSpPr>
      <xdr:spPr>
        <a:xfrm>
          <a:off x="6921500" y="1048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6" name="テキスト ボックス 24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14515</xdr:rowOff>
    </xdr:from>
    <xdr:to>
      <xdr:col>55</xdr:col>
      <xdr:colOff>50800</xdr:colOff>
      <xdr:row>61</xdr:row>
      <xdr:rowOff>116115</xdr:rowOff>
    </xdr:to>
    <xdr:sp macro="" textlink="">
      <xdr:nvSpPr>
        <xdr:cNvPr id="251" name="楕円 250"/>
        <xdr:cNvSpPr/>
      </xdr:nvSpPr>
      <xdr:spPr>
        <a:xfrm>
          <a:off x="104267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164392</xdr:rowOff>
    </xdr:from>
    <xdr:ext cx="469744" cy="259045"/>
    <xdr:sp macro="" textlink="">
      <xdr:nvSpPr>
        <xdr:cNvPr id="252" name="【体育館・プール】&#10;一人当たり面積該当値テキスト"/>
        <xdr:cNvSpPr txBox="1"/>
      </xdr:nvSpPr>
      <xdr:spPr>
        <a:xfrm>
          <a:off x="10515600" y="1045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50437</xdr:rowOff>
    </xdr:from>
    <xdr:to>
      <xdr:col>50</xdr:col>
      <xdr:colOff>165100</xdr:colOff>
      <xdr:row>61</xdr:row>
      <xdr:rowOff>152037</xdr:rowOff>
    </xdr:to>
    <xdr:sp macro="" textlink="">
      <xdr:nvSpPr>
        <xdr:cNvPr id="253" name="楕円 252"/>
        <xdr:cNvSpPr/>
      </xdr:nvSpPr>
      <xdr:spPr>
        <a:xfrm>
          <a:off x="95885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65315</xdr:rowOff>
    </xdr:from>
    <xdr:to>
      <xdr:col>55</xdr:col>
      <xdr:colOff>0</xdr:colOff>
      <xdr:row>61</xdr:row>
      <xdr:rowOff>101237</xdr:rowOff>
    </xdr:to>
    <xdr:cxnSp macro="">
      <xdr:nvCxnSpPr>
        <xdr:cNvPr id="254" name="直線コネクタ 253"/>
        <xdr:cNvCxnSpPr/>
      </xdr:nvCxnSpPr>
      <xdr:spPr>
        <a:xfrm flipV="1">
          <a:off x="9639300" y="10523765"/>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60234</xdr:rowOff>
    </xdr:from>
    <xdr:to>
      <xdr:col>46</xdr:col>
      <xdr:colOff>38100</xdr:colOff>
      <xdr:row>61</xdr:row>
      <xdr:rowOff>161834</xdr:rowOff>
    </xdr:to>
    <xdr:sp macro="" textlink="">
      <xdr:nvSpPr>
        <xdr:cNvPr id="255" name="楕円 254"/>
        <xdr:cNvSpPr/>
      </xdr:nvSpPr>
      <xdr:spPr>
        <a:xfrm>
          <a:off x="86995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101237</xdr:rowOff>
    </xdr:from>
    <xdr:to>
      <xdr:col>50</xdr:col>
      <xdr:colOff>114300</xdr:colOff>
      <xdr:row>61</xdr:row>
      <xdr:rowOff>111034</xdr:rowOff>
    </xdr:to>
    <xdr:cxnSp macro="">
      <xdr:nvCxnSpPr>
        <xdr:cNvPr id="256" name="直線コネクタ 255"/>
        <xdr:cNvCxnSpPr/>
      </xdr:nvCxnSpPr>
      <xdr:spPr>
        <a:xfrm flipV="1">
          <a:off x="8750300" y="1055968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68399</xdr:rowOff>
    </xdr:from>
    <xdr:to>
      <xdr:col>41</xdr:col>
      <xdr:colOff>101600</xdr:colOff>
      <xdr:row>61</xdr:row>
      <xdr:rowOff>169999</xdr:rowOff>
    </xdr:to>
    <xdr:sp macro="" textlink="">
      <xdr:nvSpPr>
        <xdr:cNvPr id="257" name="楕円 256"/>
        <xdr:cNvSpPr/>
      </xdr:nvSpPr>
      <xdr:spPr>
        <a:xfrm>
          <a:off x="7810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111034</xdr:rowOff>
    </xdr:from>
    <xdr:to>
      <xdr:col>45</xdr:col>
      <xdr:colOff>177800</xdr:colOff>
      <xdr:row>61</xdr:row>
      <xdr:rowOff>119199</xdr:rowOff>
    </xdr:to>
    <xdr:cxnSp macro="">
      <xdr:nvCxnSpPr>
        <xdr:cNvPr id="258" name="直線コネクタ 257"/>
        <xdr:cNvCxnSpPr/>
      </xdr:nvCxnSpPr>
      <xdr:spPr>
        <a:xfrm flipV="1">
          <a:off x="7861300" y="1056948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52070</xdr:rowOff>
    </xdr:from>
    <xdr:to>
      <xdr:col>36</xdr:col>
      <xdr:colOff>165100</xdr:colOff>
      <xdr:row>61</xdr:row>
      <xdr:rowOff>153670</xdr:rowOff>
    </xdr:to>
    <xdr:sp macro="" textlink="">
      <xdr:nvSpPr>
        <xdr:cNvPr id="259" name="楕円 258"/>
        <xdr:cNvSpPr/>
      </xdr:nvSpPr>
      <xdr:spPr>
        <a:xfrm>
          <a:off x="6921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102870</xdr:rowOff>
    </xdr:from>
    <xdr:to>
      <xdr:col>41</xdr:col>
      <xdr:colOff>50800</xdr:colOff>
      <xdr:row>61</xdr:row>
      <xdr:rowOff>119199</xdr:rowOff>
    </xdr:to>
    <xdr:cxnSp macro="">
      <xdr:nvCxnSpPr>
        <xdr:cNvPr id="260" name="直線コネクタ 259"/>
        <xdr:cNvCxnSpPr/>
      </xdr:nvCxnSpPr>
      <xdr:spPr>
        <a:xfrm>
          <a:off x="6972300" y="1056132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114680</xdr:rowOff>
    </xdr:from>
    <xdr:ext cx="469744" cy="259045"/>
    <xdr:sp macro="" textlink="">
      <xdr:nvSpPr>
        <xdr:cNvPr id="261" name="n_1aveValue【体育館・プール】&#10;一人当たり面積"/>
        <xdr:cNvSpPr txBox="1"/>
      </xdr:nvSpPr>
      <xdr:spPr>
        <a:xfrm>
          <a:off x="9391727" y="102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152236</xdr:rowOff>
    </xdr:from>
    <xdr:ext cx="469744" cy="259045"/>
    <xdr:sp macro="" textlink="">
      <xdr:nvSpPr>
        <xdr:cNvPr id="262" name="n_2aveValue【体育館・プール】&#10;一人当たり面積"/>
        <xdr:cNvSpPr txBox="1"/>
      </xdr:nvSpPr>
      <xdr:spPr>
        <a:xfrm>
          <a:off x="8515427" y="1026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142439</xdr:rowOff>
    </xdr:from>
    <xdr:ext cx="469744" cy="259045"/>
    <xdr:sp macro="" textlink="">
      <xdr:nvSpPr>
        <xdr:cNvPr id="263" name="n_3aveValue【体育館・プール】&#10;一人当たり面積"/>
        <xdr:cNvSpPr txBox="1"/>
      </xdr:nvSpPr>
      <xdr:spPr>
        <a:xfrm>
          <a:off x="7626427" y="1025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148970</xdr:rowOff>
    </xdr:from>
    <xdr:ext cx="469744" cy="259045"/>
    <xdr:sp macro="" textlink="">
      <xdr:nvSpPr>
        <xdr:cNvPr id="264" name="n_4aveValue【体育館・プール】&#10;一人当たり面積"/>
        <xdr:cNvSpPr txBox="1"/>
      </xdr:nvSpPr>
      <xdr:spPr>
        <a:xfrm>
          <a:off x="6737427" y="1026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143164</xdr:rowOff>
    </xdr:from>
    <xdr:ext cx="469744" cy="259045"/>
    <xdr:sp macro="" textlink="">
      <xdr:nvSpPr>
        <xdr:cNvPr id="265" name="n_1mainValue【体育館・プール】&#10;一人当たり面積"/>
        <xdr:cNvSpPr txBox="1"/>
      </xdr:nvSpPr>
      <xdr:spPr>
        <a:xfrm>
          <a:off x="9391727" y="1060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152961</xdr:rowOff>
    </xdr:from>
    <xdr:ext cx="469744" cy="259045"/>
    <xdr:sp macro="" textlink="">
      <xdr:nvSpPr>
        <xdr:cNvPr id="266" name="n_2mainValue【体育館・プール】&#10;一人当たり面積"/>
        <xdr:cNvSpPr txBox="1"/>
      </xdr:nvSpPr>
      <xdr:spPr>
        <a:xfrm>
          <a:off x="8515427" y="1061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161126</xdr:rowOff>
    </xdr:from>
    <xdr:ext cx="469744" cy="259045"/>
    <xdr:sp macro="" textlink="">
      <xdr:nvSpPr>
        <xdr:cNvPr id="267" name="n_3mainValue【体育館・プール】&#10;一人当たり面積"/>
        <xdr:cNvSpPr txBox="1"/>
      </xdr:nvSpPr>
      <xdr:spPr>
        <a:xfrm>
          <a:off x="7626427" y="1061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144797</xdr:rowOff>
    </xdr:from>
    <xdr:ext cx="469744" cy="259045"/>
    <xdr:sp macro="" textlink="">
      <xdr:nvSpPr>
        <xdr:cNvPr id="268" name="n_4mainValue【体育館・プール】&#10;一人当たり面積"/>
        <xdr:cNvSpPr txBox="1"/>
      </xdr:nvSpPr>
      <xdr:spPr>
        <a:xfrm>
          <a:off x="67374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9" name="正方形/長方形 26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0" name="正方形/長方形 26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1" name="正方形/長方形 27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2" name="正方形/長方形 27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3" name="正方形/長方形 27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4" name="正方形/長方形 27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5" name="正方形/長方形 27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正方形/長方形 27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7" name="テキスト ボックス 27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8" name="直線コネクタ 27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9" name="テキスト ボックス 27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80" name="直線コネクタ 27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1" name="テキスト ボックス 28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2" name="直線コネクタ 28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3" name="テキスト ボックス 28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4" name="直線コネクタ 28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5" name="テキスト ボックス 28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6" name="直線コネクタ 28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7" name="テキスト ボックス 28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8" name="直線コネクタ 28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9" name="テキスト ボックス 28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0" name="直線コネクタ 28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1" name="テキスト ボックス 29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93345</xdr:rowOff>
    </xdr:from>
    <xdr:to>
      <xdr:col>24</xdr:col>
      <xdr:colOff>62865</xdr:colOff>
      <xdr:row>85</xdr:row>
      <xdr:rowOff>74295</xdr:rowOff>
    </xdr:to>
    <xdr:cxnSp macro="">
      <xdr:nvCxnSpPr>
        <xdr:cNvPr id="293" name="直線コネクタ 292"/>
        <xdr:cNvCxnSpPr/>
      </xdr:nvCxnSpPr>
      <xdr:spPr>
        <a:xfrm flipV="1">
          <a:off x="4634865" y="13466445"/>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78122</xdr:rowOff>
    </xdr:from>
    <xdr:ext cx="405111" cy="259045"/>
    <xdr:sp macro="" textlink="">
      <xdr:nvSpPr>
        <xdr:cNvPr id="294" name="【福祉施設】&#10;有形固定資産減価償却率最小値テキスト"/>
        <xdr:cNvSpPr txBox="1"/>
      </xdr:nvSpPr>
      <xdr:spPr>
        <a:xfrm>
          <a:off x="4673600"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74295</xdr:rowOff>
    </xdr:from>
    <xdr:to>
      <xdr:col>24</xdr:col>
      <xdr:colOff>152400</xdr:colOff>
      <xdr:row>85</xdr:row>
      <xdr:rowOff>74295</xdr:rowOff>
    </xdr:to>
    <xdr:cxnSp macro="">
      <xdr:nvCxnSpPr>
        <xdr:cNvPr id="295" name="直線コネクタ 294"/>
        <xdr:cNvCxnSpPr/>
      </xdr:nvCxnSpPr>
      <xdr:spPr>
        <a:xfrm>
          <a:off x="4546600" y="1464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40022</xdr:rowOff>
    </xdr:from>
    <xdr:ext cx="405111" cy="259045"/>
    <xdr:sp macro="" textlink="">
      <xdr:nvSpPr>
        <xdr:cNvPr id="296" name="【福祉施設】&#10;有形固定資産減価償却率最大値テキスト"/>
        <xdr:cNvSpPr txBox="1"/>
      </xdr:nvSpPr>
      <xdr:spPr>
        <a:xfrm>
          <a:off x="4673600" y="1324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93345</xdr:rowOff>
    </xdr:from>
    <xdr:to>
      <xdr:col>24</xdr:col>
      <xdr:colOff>152400</xdr:colOff>
      <xdr:row>78</xdr:row>
      <xdr:rowOff>93345</xdr:rowOff>
    </xdr:to>
    <xdr:cxnSp macro="">
      <xdr:nvCxnSpPr>
        <xdr:cNvPr id="297" name="直線コネクタ 296"/>
        <xdr:cNvCxnSpPr/>
      </xdr:nvCxnSpPr>
      <xdr:spPr>
        <a:xfrm>
          <a:off x="4546600" y="1346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59072</xdr:rowOff>
    </xdr:from>
    <xdr:ext cx="405111" cy="259045"/>
    <xdr:sp macro="" textlink="">
      <xdr:nvSpPr>
        <xdr:cNvPr id="298" name="【福祉施設】&#10;有形固定資産減価償却率平均値テキスト"/>
        <xdr:cNvSpPr txBox="1"/>
      </xdr:nvSpPr>
      <xdr:spPr>
        <a:xfrm>
          <a:off x="4673600" y="1411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80645</xdr:rowOff>
    </xdr:from>
    <xdr:to>
      <xdr:col>24</xdr:col>
      <xdr:colOff>114300</xdr:colOff>
      <xdr:row>83</xdr:row>
      <xdr:rowOff>10795</xdr:rowOff>
    </xdr:to>
    <xdr:sp macro="" textlink="">
      <xdr:nvSpPr>
        <xdr:cNvPr id="299" name="フローチャート: 判断 298"/>
        <xdr:cNvSpPr/>
      </xdr:nvSpPr>
      <xdr:spPr>
        <a:xfrm>
          <a:off x="45847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300" name="フローチャート: 判断 299"/>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301" name="フローチャート: 判断 300"/>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154939</xdr:rowOff>
    </xdr:from>
    <xdr:to>
      <xdr:col>10</xdr:col>
      <xdr:colOff>165100</xdr:colOff>
      <xdr:row>82</xdr:row>
      <xdr:rowOff>85089</xdr:rowOff>
    </xdr:to>
    <xdr:sp macro="" textlink="">
      <xdr:nvSpPr>
        <xdr:cNvPr id="302" name="フローチャート: 判断 301"/>
        <xdr:cNvSpPr/>
      </xdr:nvSpPr>
      <xdr:spPr>
        <a:xfrm>
          <a:off x="19685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303" name="フローチャート: 判断 302"/>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33020</xdr:rowOff>
    </xdr:from>
    <xdr:to>
      <xdr:col>24</xdr:col>
      <xdr:colOff>114300</xdr:colOff>
      <xdr:row>80</xdr:row>
      <xdr:rowOff>134620</xdr:rowOff>
    </xdr:to>
    <xdr:sp macro="" textlink="">
      <xdr:nvSpPr>
        <xdr:cNvPr id="309" name="楕円 308"/>
        <xdr:cNvSpPr/>
      </xdr:nvSpPr>
      <xdr:spPr>
        <a:xfrm>
          <a:off x="45847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55897</xdr:rowOff>
    </xdr:from>
    <xdr:ext cx="405111" cy="259045"/>
    <xdr:sp macro="" textlink="">
      <xdr:nvSpPr>
        <xdr:cNvPr id="310" name="【福祉施設】&#10;有形固定資産減価償却率該当値テキスト"/>
        <xdr:cNvSpPr txBox="1"/>
      </xdr:nvSpPr>
      <xdr:spPr>
        <a:xfrm>
          <a:off x="4673600"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52070</xdr:rowOff>
    </xdr:from>
    <xdr:to>
      <xdr:col>20</xdr:col>
      <xdr:colOff>38100</xdr:colOff>
      <xdr:row>84</xdr:row>
      <xdr:rowOff>153670</xdr:rowOff>
    </xdr:to>
    <xdr:sp macro="" textlink="">
      <xdr:nvSpPr>
        <xdr:cNvPr id="311" name="楕円 310"/>
        <xdr:cNvSpPr/>
      </xdr:nvSpPr>
      <xdr:spPr>
        <a:xfrm>
          <a:off x="3746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83820</xdr:rowOff>
    </xdr:from>
    <xdr:to>
      <xdr:col>24</xdr:col>
      <xdr:colOff>63500</xdr:colOff>
      <xdr:row>84</xdr:row>
      <xdr:rowOff>102870</xdr:rowOff>
    </xdr:to>
    <xdr:cxnSp macro="">
      <xdr:nvCxnSpPr>
        <xdr:cNvPr id="312" name="直線コネクタ 311"/>
        <xdr:cNvCxnSpPr/>
      </xdr:nvCxnSpPr>
      <xdr:spPr>
        <a:xfrm flipV="1">
          <a:off x="3797300" y="13799820"/>
          <a:ext cx="838200" cy="70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29211</xdr:rowOff>
    </xdr:from>
    <xdr:to>
      <xdr:col>15</xdr:col>
      <xdr:colOff>101600</xdr:colOff>
      <xdr:row>84</xdr:row>
      <xdr:rowOff>130811</xdr:rowOff>
    </xdr:to>
    <xdr:sp macro="" textlink="">
      <xdr:nvSpPr>
        <xdr:cNvPr id="313" name="楕円 312"/>
        <xdr:cNvSpPr/>
      </xdr:nvSpPr>
      <xdr:spPr>
        <a:xfrm>
          <a:off x="28575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80011</xdr:rowOff>
    </xdr:from>
    <xdr:to>
      <xdr:col>19</xdr:col>
      <xdr:colOff>177800</xdr:colOff>
      <xdr:row>84</xdr:row>
      <xdr:rowOff>102870</xdr:rowOff>
    </xdr:to>
    <xdr:cxnSp macro="">
      <xdr:nvCxnSpPr>
        <xdr:cNvPr id="314" name="直線コネクタ 313"/>
        <xdr:cNvCxnSpPr/>
      </xdr:nvCxnSpPr>
      <xdr:spPr>
        <a:xfrm>
          <a:off x="2908300" y="144818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19686</xdr:rowOff>
    </xdr:from>
    <xdr:to>
      <xdr:col>10</xdr:col>
      <xdr:colOff>165100</xdr:colOff>
      <xdr:row>84</xdr:row>
      <xdr:rowOff>121286</xdr:rowOff>
    </xdr:to>
    <xdr:sp macro="" textlink="">
      <xdr:nvSpPr>
        <xdr:cNvPr id="315" name="楕円 314"/>
        <xdr:cNvSpPr/>
      </xdr:nvSpPr>
      <xdr:spPr>
        <a:xfrm>
          <a:off x="1968500" y="144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70486</xdr:rowOff>
    </xdr:from>
    <xdr:to>
      <xdr:col>15</xdr:col>
      <xdr:colOff>50800</xdr:colOff>
      <xdr:row>84</xdr:row>
      <xdr:rowOff>80011</xdr:rowOff>
    </xdr:to>
    <xdr:cxnSp macro="">
      <xdr:nvCxnSpPr>
        <xdr:cNvPr id="316" name="直線コネクタ 315"/>
        <xdr:cNvCxnSpPr/>
      </xdr:nvCxnSpPr>
      <xdr:spPr>
        <a:xfrm>
          <a:off x="2019300" y="1447228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166370</xdr:rowOff>
    </xdr:from>
    <xdr:to>
      <xdr:col>6</xdr:col>
      <xdr:colOff>38100</xdr:colOff>
      <xdr:row>84</xdr:row>
      <xdr:rowOff>96520</xdr:rowOff>
    </xdr:to>
    <xdr:sp macro="" textlink="">
      <xdr:nvSpPr>
        <xdr:cNvPr id="317" name="楕円 316"/>
        <xdr:cNvSpPr/>
      </xdr:nvSpPr>
      <xdr:spPr>
        <a:xfrm>
          <a:off x="1079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45720</xdr:rowOff>
    </xdr:from>
    <xdr:to>
      <xdr:col>10</xdr:col>
      <xdr:colOff>114300</xdr:colOff>
      <xdr:row>84</xdr:row>
      <xdr:rowOff>70486</xdr:rowOff>
    </xdr:to>
    <xdr:cxnSp macro="">
      <xdr:nvCxnSpPr>
        <xdr:cNvPr id="318" name="直線コネクタ 317"/>
        <xdr:cNvCxnSpPr/>
      </xdr:nvCxnSpPr>
      <xdr:spPr>
        <a:xfrm>
          <a:off x="1130300" y="1444752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15891</xdr:rowOff>
    </xdr:from>
    <xdr:ext cx="405111" cy="259045"/>
    <xdr:sp macro="" textlink="">
      <xdr:nvSpPr>
        <xdr:cNvPr id="319" name="n_1aveValue【福祉施設】&#10;有形固定資産減価償却率"/>
        <xdr:cNvSpPr txBox="1"/>
      </xdr:nvSpPr>
      <xdr:spPr>
        <a:xfrm>
          <a:off x="35820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153052</xdr:rowOff>
    </xdr:from>
    <xdr:ext cx="405111" cy="259045"/>
    <xdr:sp macro="" textlink="">
      <xdr:nvSpPr>
        <xdr:cNvPr id="320" name="n_2aveValue【福祉施設】&#10;有形固定資産減価償却率"/>
        <xdr:cNvSpPr txBox="1"/>
      </xdr:nvSpPr>
      <xdr:spPr>
        <a:xfrm>
          <a:off x="2705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101616</xdr:rowOff>
    </xdr:from>
    <xdr:ext cx="405111" cy="259045"/>
    <xdr:sp macro="" textlink="">
      <xdr:nvSpPr>
        <xdr:cNvPr id="321" name="n_3aveValue【福祉施設】&#10;有形固定資産減価償却率"/>
        <xdr:cNvSpPr txBox="1"/>
      </xdr:nvSpPr>
      <xdr:spPr>
        <a:xfrm>
          <a:off x="18167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22" name="n_4aveValue【福祉施設】&#10;有形固定資産減価償却率"/>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144797</xdr:rowOff>
    </xdr:from>
    <xdr:ext cx="405111" cy="259045"/>
    <xdr:sp macro="" textlink="">
      <xdr:nvSpPr>
        <xdr:cNvPr id="323" name="n_1mainValue【福祉施設】&#10;有形固定資産減価償却率"/>
        <xdr:cNvSpPr txBox="1"/>
      </xdr:nvSpPr>
      <xdr:spPr>
        <a:xfrm>
          <a:off x="35820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121938</xdr:rowOff>
    </xdr:from>
    <xdr:ext cx="405111" cy="259045"/>
    <xdr:sp macro="" textlink="">
      <xdr:nvSpPr>
        <xdr:cNvPr id="324" name="n_2mainValue【福祉施設】&#10;有形固定資産減価償却率"/>
        <xdr:cNvSpPr txBox="1"/>
      </xdr:nvSpPr>
      <xdr:spPr>
        <a:xfrm>
          <a:off x="2705744" y="1452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112413</xdr:rowOff>
    </xdr:from>
    <xdr:ext cx="405111" cy="259045"/>
    <xdr:sp macro="" textlink="">
      <xdr:nvSpPr>
        <xdr:cNvPr id="325" name="n_3mainValue【福祉施設】&#10;有形固定資産減価償却率"/>
        <xdr:cNvSpPr txBox="1"/>
      </xdr:nvSpPr>
      <xdr:spPr>
        <a:xfrm>
          <a:off x="1816744" y="1451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87647</xdr:rowOff>
    </xdr:from>
    <xdr:ext cx="405111" cy="259045"/>
    <xdr:sp macro="" textlink="">
      <xdr:nvSpPr>
        <xdr:cNvPr id="326" name="n_4mainValue【福祉施設】&#10;有形固定資産減価償却率"/>
        <xdr:cNvSpPr txBox="1"/>
      </xdr:nvSpPr>
      <xdr:spPr>
        <a:xfrm>
          <a:off x="9277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80011</xdr:rowOff>
    </xdr:to>
    <xdr:cxnSp macro="">
      <xdr:nvCxnSpPr>
        <xdr:cNvPr id="350" name="直線コネクタ 349"/>
        <xdr:cNvCxnSpPr/>
      </xdr:nvCxnSpPr>
      <xdr:spPr>
        <a:xfrm flipV="1">
          <a:off x="10476865" y="13262611"/>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83838</xdr:rowOff>
    </xdr:from>
    <xdr:ext cx="469744" cy="259045"/>
    <xdr:sp macro="" textlink="">
      <xdr:nvSpPr>
        <xdr:cNvPr id="351" name="【福祉施設】&#10;一人当たり面積最小値テキスト"/>
        <xdr:cNvSpPr txBox="1"/>
      </xdr:nvSpPr>
      <xdr:spPr>
        <a:xfrm>
          <a:off x="10515600"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80011</xdr:rowOff>
    </xdr:from>
    <xdr:to>
      <xdr:col>55</xdr:col>
      <xdr:colOff>88900</xdr:colOff>
      <xdr:row>86</xdr:row>
      <xdr:rowOff>80011</xdr:rowOff>
    </xdr:to>
    <xdr:cxnSp macro="">
      <xdr:nvCxnSpPr>
        <xdr:cNvPr id="352" name="直線コネクタ 351"/>
        <xdr:cNvCxnSpPr/>
      </xdr:nvCxnSpPr>
      <xdr:spPr>
        <a:xfrm>
          <a:off x="10388600" y="1482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53" name="【福祉施設】&#10;一人当たり面積最大値テキスト"/>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54" name="直線コネクタ 353"/>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80027</xdr:rowOff>
    </xdr:from>
    <xdr:ext cx="469744" cy="259045"/>
    <xdr:sp macro="" textlink="">
      <xdr:nvSpPr>
        <xdr:cNvPr id="355" name="【福祉施設】&#10;一人当たり面積平均値テキスト"/>
        <xdr:cNvSpPr txBox="1"/>
      </xdr:nvSpPr>
      <xdr:spPr>
        <a:xfrm>
          <a:off x="10515600" y="1431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356" name="フローチャート: 判断 355"/>
        <xdr:cNvSpPr/>
      </xdr:nvSpPr>
      <xdr:spPr>
        <a:xfrm>
          <a:off x="10426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357" name="フローチャート: 判断 356"/>
        <xdr:cNvSpPr/>
      </xdr:nvSpPr>
      <xdr:spPr>
        <a:xfrm>
          <a:off x="9588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58" name="フローチャート: 判断 357"/>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124461</xdr:rowOff>
    </xdr:from>
    <xdr:to>
      <xdr:col>41</xdr:col>
      <xdr:colOff>101600</xdr:colOff>
      <xdr:row>84</xdr:row>
      <xdr:rowOff>54611</xdr:rowOff>
    </xdr:to>
    <xdr:sp macro="" textlink="">
      <xdr:nvSpPr>
        <xdr:cNvPr id="359" name="フローチャート: 判断 358"/>
        <xdr:cNvSpPr/>
      </xdr:nvSpPr>
      <xdr:spPr>
        <a:xfrm>
          <a:off x="7810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86361</xdr:rowOff>
    </xdr:from>
    <xdr:to>
      <xdr:col>36</xdr:col>
      <xdr:colOff>165100</xdr:colOff>
      <xdr:row>84</xdr:row>
      <xdr:rowOff>16511</xdr:rowOff>
    </xdr:to>
    <xdr:sp macro="" textlink="">
      <xdr:nvSpPr>
        <xdr:cNvPr id="360" name="フローチャート: 判断 359"/>
        <xdr:cNvSpPr/>
      </xdr:nvSpPr>
      <xdr:spPr>
        <a:xfrm>
          <a:off x="6921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97789</xdr:rowOff>
    </xdr:from>
    <xdr:to>
      <xdr:col>55</xdr:col>
      <xdr:colOff>50800</xdr:colOff>
      <xdr:row>82</xdr:row>
      <xdr:rowOff>27939</xdr:rowOff>
    </xdr:to>
    <xdr:sp macro="" textlink="">
      <xdr:nvSpPr>
        <xdr:cNvPr id="366" name="楕円 365"/>
        <xdr:cNvSpPr/>
      </xdr:nvSpPr>
      <xdr:spPr>
        <a:xfrm>
          <a:off x="104267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120666</xdr:rowOff>
    </xdr:from>
    <xdr:ext cx="469744" cy="259045"/>
    <xdr:sp macro="" textlink="">
      <xdr:nvSpPr>
        <xdr:cNvPr id="367" name="【福祉施設】&#10;一人当たり面積該当値テキスト"/>
        <xdr:cNvSpPr txBox="1"/>
      </xdr:nvSpPr>
      <xdr:spPr>
        <a:xfrm>
          <a:off x="10515600" y="1383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90170</xdr:rowOff>
    </xdr:from>
    <xdr:to>
      <xdr:col>50</xdr:col>
      <xdr:colOff>165100</xdr:colOff>
      <xdr:row>83</xdr:row>
      <xdr:rowOff>20320</xdr:rowOff>
    </xdr:to>
    <xdr:sp macro="" textlink="">
      <xdr:nvSpPr>
        <xdr:cNvPr id="368" name="楕円 367"/>
        <xdr:cNvSpPr/>
      </xdr:nvSpPr>
      <xdr:spPr>
        <a:xfrm>
          <a:off x="9588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148589</xdr:rowOff>
    </xdr:from>
    <xdr:to>
      <xdr:col>55</xdr:col>
      <xdr:colOff>0</xdr:colOff>
      <xdr:row>82</xdr:row>
      <xdr:rowOff>140970</xdr:rowOff>
    </xdr:to>
    <xdr:cxnSp macro="">
      <xdr:nvCxnSpPr>
        <xdr:cNvPr id="369" name="直線コネクタ 368"/>
        <xdr:cNvCxnSpPr/>
      </xdr:nvCxnSpPr>
      <xdr:spPr>
        <a:xfrm flipV="1">
          <a:off x="9639300" y="14036039"/>
          <a:ext cx="8382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101600</xdr:rowOff>
    </xdr:from>
    <xdr:to>
      <xdr:col>46</xdr:col>
      <xdr:colOff>38100</xdr:colOff>
      <xdr:row>83</xdr:row>
      <xdr:rowOff>31750</xdr:rowOff>
    </xdr:to>
    <xdr:sp macro="" textlink="">
      <xdr:nvSpPr>
        <xdr:cNvPr id="370" name="楕円 369"/>
        <xdr:cNvSpPr/>
      </xdr:nvSpPr>
      <xdr:spPr>
        <a:xfrm>
          <a:off x="8699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140970</xdr:rowOff>
    </xdr:from>
    <xdr:to>
      <xdr:col>50</xdr:col>
      <xdr:colOff>114300</xdr:colOff>
      <xdr:row>82</xdr:row>
      <xdr:rowOff>152400</xdr:rowOff>
    </xdr:to>
    <xdr:cxnSp macro="">
      <xdr:nvCxnSpPr>
        <xdr:cNvPr id="371" name="直線コネクタ 370"/>
        <xdr:cNvCxnSpPr/>
      </xdr:nvCxnSpPr>
      <xdr:spPr>
        <a:xfrm flipV="1">
          <a:off x="8750300" y="141998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74930</xdr:rowOff>
    </xdr:from>
    <xdr:to>
      <xdr:col>41</xdr:col>
      <xdr:colOff>101600</xdr:colOff>
      <xdr:row>83</xdr:row>
      <xdr:rowOff>5080</xdr:rowOff>
    </xdr:to>
    <xdr:sp macro="" textlink="">
      <xdr:nvSpPr>
        <xdr:cNvPr id="372" name="楕円 371"/>
        <xdr:cNvSpPr/>
      </xdr:nvSpPr>
      <xdr:spPr>
        <a:xfrm>
          <a:off x="7810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125730</xdr:rowOff>
    </xdr:from>
    <xdr:to>
      <xdr:col>45</xdr:col>
      <xdr:colOff>177800</xdr:colOff>
      <xdr:row>82</xdr:row>
      <xdr:rowOff>152400</xdr:rowOff>
    </xdr:to>
    <xdr:cxnSp macro="">
      <xdr:nvCxnSpPr>
        <xdr:cNvPr id="373" name="直線コネクタ 372"/>
        <xdr:cNvCxnSpPr/>
      </xdr:nvCxnSpPr>
      <xdr:spPr>
        <a:xfrm>
          <a:off x="7861300" y="141846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82550</xdr:rowOff>
    </xdr:from>
    <xdr:to>
      <xdr:col>36</xdr:col>
      <xdr:colOff>165100</xdr:colOff>
      <xdr:row>83</xdr:row>
      <xdr:rowOff>12700</xdr:rowOff>
    </xdr:to>
    <xdr:sp macro="" textlink="">
      <xdr:nvSpPr>
        <xdr:cNvPr id="374" name="楕円 373"/>
        <xdr:cNvSpPr/>
      </xdr:nvSpPr>
      <xdr:spPr>
        <a:xfrm>
          <a:off x="6921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125730</xdr:rowOff>
    </xdr:from>
    <xdr:to>
      <xdr:col>41</xdr:col>
      <xdr:colOff>50800</xdr:colOff>
      <xdr:row>82</xdr:row>
      <xdr:rowOff>133350</xdr:rowOff>
    </xdr:to>
    <xdr:cxnSp macro="">
      <xdr:nvCxnSpPr>
        <xdr:cNvPr id="375" name="直線コネクタ 374"/>
        <xdr:cNvCxnSpPr/>
      </xdr:nvCxnSpPr>
      <xdr:spPr>
        <a:xfrm flipV="1">
          <a:off x="6972300" y="141846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22877</xdr:rowOff>
    </xdr:from>
    <xdr:ext cx="469744" cy="259045"/>
    <xdr:sp macro="" textlink="">
      <xdr:nvSpPr>
        <xdr:cNvPr id="376" name="n_1aveValue【福祉施設】&#10;一人当たり面積"/>
        <xdr:cNvSpPr txBox="1"/>
      </xdr:nvSpPr>
      <xdr:spPr>
        <a:xfrm>
          <a:off x="9391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49547</xdr:rowOff>
    </xdr:from>
    <xdr:ext cx="469744" cy="259045"/>
    <xdr:sp macro="" textlink="">
      <xdr:nvSpPr>
        <xdr:cNvPr id="377" name="n_2aveValue【福祉施設】&#10;一人当たり面積"/>
        <xdr:cNvSpPr txBox="1"/>
      </xdr:nvSpPr>
      <xdr:spPr>
        <a:xfrm>
          <a:off x="85154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45738</xdr:rowOff>
    </xdr:from>
    <xdr:ext cx="469744" cy="259045"/>
    <xdr:sp macro="" textlink="">
      <xdr:nvSpPr>
        <xdr:cNvPr id="378" name="n_3aveValue【福祉施設】&#10;一人当たり面積"/>
        <xdr:cNvSpPr txBox="1"/>
      </xdr:nvSpPr>
      <xdr:spPr>
        <a:xfrm>
          <a:off x="7626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7638</xdr:rowOff>
    </xdr:from>
    <xdr:ext cx="469744" cy="259045"/>
    <xdr:sp macro="" textlink="">
      <xdr:nvSpPr>
        <xdr:cNvPr id="379" name="n_4aveValue【福祉施設】&#10;一人当たり面積"/>
        <xdr:cNvSpPr txBox="1"/>
      </xdr:nvSpPr>
      <xdr:spPr>
        <a:xfrm>
          <a:off x="6737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36847</xdr:rowOff>
    </xdr:from>
    <xdr:ext cx="469744" cy="259045"/>
    <xdr:sp macro="" textlink="">
      <xdr:nvSpPr>
        <xdr:cNvPr id="380" name="n_1mainValue【福祉施設】&#10;一人当たり面積"/>
        <xdr:cNvSpPr txBox="1"/>
      </xdr:nvSpPr>
      <xdr:spPr>
        <a:xfrm>
          <a:off x="9391727" y="139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48277</xdr:rowOff>
    </xdr:from>
    <xdr:ext cx="469744" cy="259045"/>
    <xdr:sp macro="" textlink="">
      <xdr:nvSpPr>
        <xdr:cNvPr id="381" name="n_2mainValue【福祉施設】&#10;一人当たり面積"/>
        <xdr:cNvSpPr txBox="1"/>
      </xdr:nvSpPr>
      <xdr:spPr>
        <a:xfrm>
          <a:off x="8515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21607</xdr:rowOff>
    </xdr:from>
    <xdr:ext cx="469744" cy="259045"/>
    <xdr:sp macro="" textlink="">
      <xdr:nvSpPr>
        <xdr:cNvPr id="382" name="n_3mainValue【福祉施設】&#10;一人当たり面積"/>
        <xdr:cNvSpPr txBox="1"/>
      </xdr:nvSpPr>
      <xdr:spPr>
        <a:xfrm>
          <a:off x="7626427" y="139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29227</xdr:rowOff>
    </xdr:from>
    <xdr:ext cx="469744" cy="259045"/>
    <xdr:sp macro="" textlink="">
      <xdr:nvSpPr>
        <xdr:cNvPr id="383" name="n_4mainValue【福祉施設】&#10;一人当たり面積"/>
        <xdr:cNvSpPr txBox="1"/>
      </xdr:nvSpPr>
      <xdr:spPr>
        <a:xfrm>
          <a:off x="67374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5" name="直線コネクタ 39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6" name="テキスト ボックス 39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7" name="直線コネクタ 39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8" name="テキスト ボックス 39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9" name="直線コネクタ 39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0" name="テキスト ボックス 39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1" name="直線コネクタ 40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2" name="テキスト ボックス 40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3" name="直線コネクタ 40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4" name="テキスト ボックス 40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5" name="直線コネクタ 40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6" name="テキスト ボックス 40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409" name="直線コネクタ 408"/>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1" name="直線コネクタ 41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412" name="【市民会館】&#10;有形固定資産減価償却率最大値テキスト"/>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413" name="直線コネクタ 412"/>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13625</xdr:rowOff>
    </xdr:from>
    <xdr:ext cx="405111" cy="259045"/>
    <xdr:sp macro="" textlink="">
      <xdr:nvSpPr>
        <xdr:cNvPr id="414" name="【市民会館】&#10;有形固定資産減価償却率平均値テキスト"/>
        <xdr:cNvSpPr txBox="1"/>
      </xdr:nvSpPr>
      <xdr:spPr>
        <a:xfrm>
          <a:off x="4673600" y="17844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35198</xdr:rowOff>
    </xdr:from>
    <xdr:to>
      <xdr:col>24</xdr:col>
      <xdr:colOff>114300</xdr:colOff>
      <xdr:row>104</xdr:row>
      <xdr:rowOff>136798</xdr:rowOff>
    </xdr:to>
    <xdr:sp macro="" textlink="">
      <xdr:nvSpPr>
        <xdr:cNvPr id="415" name="フローチャート: 判断 414"/>
        <xdr:cNvSpPr/>
      </xdr:nvSpPr>
      <xdr:spPr>
        <a:xfrm>
          <a:off x="45847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15602</xdr:rowOff>
    </xdr:from>
    <xdr:to>
      <xdr:col>20</xdr:col>
      <xdr:colOff>38100</xdr:colOff>
      <xdr:row>104</xdr:row>
      <xdr:rowOff>117202</xdr:rowOff>
    </xdr:to>
    <xdr:sp macro="" textlink="">
      <xdr:nvSpPr>
        <xdr:cNvPr id="416" name="フローチャート: 判断 415"/>
        <xdr:cNvSpPr/>
      </xdr:nvSpPr>
      <xdr:spPr>
        <a:xfrm>
          <a:off x="3746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417" name="フローチャート: 判断 416"/>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9071</xdr:rowOff>
    </xdr:from>
    <xdr:to>
      <xdr:col>10</xdr:col>
      <xdr:colOff>165100</xdr:colOff>
      <xdr:row>104</xdr:row>
      <xdr:rowOff>110671</xdr:rowOff>
    </xdr:to>
    <xdr:sp macro="" textlink="">
      <xdr:nvSpPr>
        <xdr:cNvPr id="418" name="フローチャート: 判断 417"/>
        <xdr:cNvSpPr/>
      </xdr:nvSpPr>
      <xdr:spPr>
        <a:xfrm>
          <a:off x="1968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87449</xdr:rowOff>
    </xdr:from>
    <xdr:to>
      <xdr:col>6</xdr:col>
      <xdr:colOff>38100</xdr:colOff>
      <xdr:row>105</xdr:row>
      <xdr:rowOff>17599</xdr:rowOff>
    </xdr:to>
    <xdr:sp macro="" textlink="">
      <xdr:nvSpPr>
        <xdr:cNvPr id="419" name="フローチャート: 判断 418"/>
        <xdr:cNvSpPr/>
      </xdr:nvSpPr>
      <xdr:spPr>
        <a:xfrm>
          <a:off x="1079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131536</xdr:rowOff>
    </xdr:from>
    <xdr:to>
      <xdr:col>24</xdr:col>
      <xdr:colOff>114300</xdr:colOff>
      <xdr:row>104</xdr:row>
      <xdr:rowOff>61686</xdr:rowOff>
    </xdr:to>
    <xdr:sp macro="" textlink="">
      <xdr:nvSpPr>
        <xdr:cNvPr id="425" name="楕円 424"/>
        <xdr:cNvSpPr/>
      </xdr:nvSpPr>
      <xdr:spPr>
        <a:xfrm>
          <a:off x="45847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154413</xdr:rowOff>
    </xdr:from>
    <xdr:ext cx="405111" cy="259045"/>
    <xdr:sp macro="" textlink="">
      <xdr:nvSpPr>
        <xdr:cNvPr id="426" name="【市民会館】&#10;有形固定資産減価償却率該当値テキスト"/>
        <xdr:cNvSpPr txBox="1"/>
      </xdr:nvSpPr>
      <xdr:spPr>
        <a:xfrm>
          <a:off x="4673600" y="176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98879</xdr:rowOff>
    </xdr:from>
    <xdr:to>
      <xdr:col>20</xdr:col>
      <xdr:colOff>38100</xdr:colOff>
      <xdr:row>104</xdr:row>
      <xdr:rowOff>29029</xdr:rowOff>
    </xdr:to>
    <xdr:sp macro="" textlink="">
      <xdr:nvSpPr>
        <xdr:cNvPr id="427" name="楕円 426"/>
        <xdr:cNvSpPr/>
      </xdr:nvSpPr>
      <xdr:spPr>
        <a:xfrm>
          <a:off x="3746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149679</xdr:rowOff>
    </xdr:from>
    <xdr:to>
      <xdr:col>24</xdr:col>
      <xdr:colOff>63500</xdr:colOff>
      <xdr:row>104</xdr:row>
      <xdr:rowOff>10886</xdr:rowOff>
    </xdr:to>
    <xdr:cxnSp macro="">
      <xdr:nvCxnSpPr>
        <xdr:cNvPr id="428" name="直線コネクタ 427"/>
        <xdr:cNvCxnSpPr/>
      </xdr:nvCxnSpPr>
      <xdr:spPr>
        <a:xfrm>
          <a:off x="3797300" y="178090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66221</xdr:rowOff>
    </xdr:from>
    <xdr:to>
      <xdr:col>15</xdr:col>
      <xdr:colOff>101600</xdr:colOff>
      <xdr:row>103</xdr:row>
      <xdr:rowOff>167821</xdr:rowOff>
    </xdr:to>
    <xdr:sp macro="" textlink="">
      <xdr:nvSpPr>
        <xdr:cNvPr id="429" name="楕円 428"/>
        <xdr:cNvSpPr/>
      </xdr:nvSpPr>
      <xdr:spPr>
        <a:xfrm>
          <a:off x="2857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117021</xdr:rowOff>
    </xdr:from>
    <xdr:to>
      <xdr:col>19</xdr:col>
      <xdr:colOff>177800</xdr:colOff>
      <xdr:row>103</xdr:row>
      <xdr:rowOff>149679</xdr:rowOff>
    </xdr:to>
    <xdr:cxnSp macro="">
      <xdr:nvCxnSpPr>
        <xdr:cNvPr id="430" name="直線コネクタ 429"/>
        <xdr:cNvCxnSpPr/>
      </xdr:nvCxnSpPr>
      <xdr:spPr>
        <a:xfrm>
          <a:off x="2908300" y="177763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33564</xdr:rowOff>
    </xdr:from>
    <xdr:to>
      <xdr:col>10</xdr:col>
      <xdr:colOff>165100</xdr:colOff>
      <xdr:row>103</xdr:row>
      <xdr:rowOff>135164</xdr:rowOff>
    </xdr:to>
    <xdr:sp macro="" textlink="">
      <xdr:nvSpPr>
        <xdr:cNvPr id="431" name="楕円 430"/>
        <xdr:cNvSpPr/>
      </xdr:nvSpPr>
      <xdr:spPr>
        <a:xfrm>
          <a:off x="1968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84364</xdr:rowOff>
    </xdr:from>
    <xdr:to>
      <xdr:col>15</xdr:col>
      <xdr:colOff>50800</xdr:colOff>
      <xdr:row>103</xdr:row>
      <xdr:rowOff>117021</xdr:rowOff>
    </xdr:to>
    <xdr:cxnSp macro="">
      <xdr:nvCxnSpPr>
        <xdr:cNvPr id="432" name="直線コネクタ 431"/>
        <xdr:cNvCxnSpPr/>
      </xdr:nvCxnSpPr>
      <xdr:spPr>
        <a:xfrm>
          <a:off x="2019300" y="177437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156029</xdr:rowOff>
    </xdr:from>
    <xdr:to>
      <xdr:col>6</xdr:col>
      <xdr:colOff>38100</xdr:colOff>
      <xdr:row>109</xdr:row>
      <xdr:rowOff>86179</xdr:rowOff>
    </xdr:to>
    <xdr:sp macro="" textlink="">
      <xdr:nvSpPr>
        <xdr:cNvPr id="433" name="楕円 432"/>
        <xdr:cNvSpPr/>
      </xdr:nvSpPr>
      <xdr:spPr>
        <a:xfrm>
          <a:off x="1079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84364</xdr:rowOff>
    </xdr:from>
    <xdr:to>
      <xdr:col>10</xdr:col>
      <xdr:colOff>114300</xdr:colOff>
      <xdr:row>109</xdr:row>
      <xdr:rowOff>35379</xdr:rowOff>
    </xdr:to>
    <xdr:cxnSp macro="">
      <xdr:nvCxnSpPr>
        <xdr:cNvPr id="434" name="直線コネクタ 433"/>
        <xdr:cNvCxnSpPr/>
      </xdr:nvCxnSpPr>
      <xdr:spPr>
        <a:xfrm flipV="1">
          <a:off x="1130300" y="17743714"/>
          <a:ext cx="889000" cy="97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108329</xdr:rowOff>
    </xdr:from>
    <xdr:ext cx="405111" cy="259045"/>
    <xdr:sp macro="" textlink="">
      <xdr:nvSpPr>
        <xdr:cNvPr id="435" name="n_1aveValue【市民会館】&#10;有形固定資産減価償却率"/>
        <xdr:cNvSpPr txBox="1"/>
      </xdr:nvSpPr>
      <xdr:spPr>
        <a:xfrm>
          <a:off x="35820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163847</xdr:rowOff>
    </xdr:from>
    <xdr:ext cx="405111" cy="259045"/>
    <xdr:sp macro="" textlink="">
      <xdr:nvSpPr>
        <xdr:cNvPr id="436" name="n_2aveValue【市民会館】&#10;有形固定資産減価償却率"/>
        <xdr:cNvSpPr txBox="1"/>
      </xdr:nvSpPr>
      <xdr:spPr>
        <a:xfrm>
          <a:off x="2705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101798</xdr:rowOff>
    </xdr:from>
    <xdr:ext cx="405111" cy="259045"/>
    <xdr:sp macro="" textlink="">
      <xdr:nvSpPr>
        <xdr:cNvPr id="437" name="n_3aveValue【市民会館】&#10;有形固定資産減価償却率"/>
        <xdr:cNvSpPr txBox="1"/>
      </xdr:nvSpPr>
      <xdr:spPr>
        <a:xfrm>
          <a:off x="1816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34126</xdr:rowOff>
    </xdr:from>
    <xdr:ext cx="405111" cy="259045"/>
    <xdr:sp macro="" textlink="">
      <xdr:nvSpPr>
        <xdr:cNvPr id="438" name="n_4aveValue【市民会館】&#10;有形固定資産減価償却率"/>
        <xdr:cNvSpPr txBox="1"/>
      </xdr:nvSpPr>
      <xdr:spPr>
        <a:xfrm>
          <a:off x="9277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45556</xdr:rowOff>
    </xdr:from>
    <xdr:ext cx="405111" cy="259045"/>
    <xdr:sp macro="" textlink="">
      <xdr:nvSpPr>
        <xdr:cNvPr id="439" name="n_1mainValue【市民会館】&#10;有形固定資産減価償却率"/>
        <xdr:cNvSpPr txBox="1"/>
      </xdr:nvSpPr>
      <xdr:spPr>
        <a:xfrm>
          <a:off x="35820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12898</xdr:rowOff>
    </xdr:from>
    <xdr:ext cx="405111" cy="259045"/>
    <xdr:sp macro="" textlink="">
      <xdr:nvSpPr>
        <xdr:cNvPr id="440" name="n_2mainValue【市民会館】&#10;有形固定資産減価償却率"/>
        <xdr:cNvSpPr txBox="1"/>
      </xdr:nvSpPr>
      <xdr:spPr>
        <a:xfrm>
          <a:off x="2705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151691</xdr:rowOff>
    </xdr:from>
    <xdr:ext cx="405111" cy="259045"/>
    <xdr:sp macro="" textlink="">
      <xdr:nvSpPr>
        <xdr:cNvPr id="441" name="n_3mainValue【市民会館】&#10;有形固定資産減価償却率"/>
        <xdr:cNvSpPr txBox="1"/>
      </xdr:nvSpPr>
      <xdr:spPr>
        <a:xfrm>
          <a:off x="1816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77306</xdr:rowOff>
    </xdr:from>
    <xdr:ext cx="469744" cy="259045"/>
    <xdr:sp macro="" textlink="">
      <xdr:nvSpPr>
        <xdr:cNvPr id="442" name="n_4mainValue【市民会館】&#10;有形固定資産減価償却率"/>
        <xdr:cNvSpPr txBox="1"/>
      </xdr:nvSpPr>
      <xdr:spPr>
        <a:xfrm>
          <a:off x="895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3" name="直線コネクタ 45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4" name="テキスト ボックス 45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5" name="直線コネクタ 45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6" name="テキスト ボックス 45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7" name="直線コネクタ 45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8" name="テキスト ボックス 45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9" name="直線コネクタ 45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60" name="テキスト ボックス 45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61" name="直線コネクタ 46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62" name="テキスト ボックス 46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15239</xdr:rowOff>
    </xdr:from>
    <xdr:to>
      <xdr:col>54</xdr:col>
      <xdr:colOff>189865</xdr:colOff>
      <xdr:row>108</xdr:row>
      <xdr:rowOff>19050</xdr:rowOff>
    </xdr:to>
    <xdr:cxnSp macro="">
      <xdr:nvCxnSpPr>
        <xdr:cNvPr id="466" name="直線コネクタ 465"/>
        <xdr:cNvCxnSpPr/>
      </xdr:nvCxnSpPr>
      <xdr:spPr>
        <a:xfrm flipV="1">
          <a:off x="10476865" y="1716023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67" name="【市民会館】&#10;一人当たり面積最小値テキスト"/>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68" name="直線コネクタ 467"/>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133366</xdr:rowOff>
    </xdr:from>
    <xdr:ext cx="469744" cy="259045"/>
    <xdr:sp macro="" textlink="">
      <xdr:nvSpPr>
        <xdr:cNvPr id="469" name="【市民会館】&#10;一人当たり面積最大値テキスト"/>
        <xdr:cNvSpPr txBox="1"/>
      </xdr:nvSpPr>
      <xdr:spPr>
        <a:xfrm>
          <a:off x="10515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15239</xdr:rowOff>
    </xdr:from>
    <xdr:to>
      <xdr:col>55</xdr:col>
      <xdr:colOff>88900</xdr:colOff>
      <xdr:row>100</xdr:row>
      <xdr:rowOff>15239</xdr:rowOff>
    </xdr:to>
    <xdr:cxnSp macro="">
      <xdr:nvCxnSpPr>
        <xdr:cNvPr id="470" name="直線コネクタ 469"/>
        <xdr:cNvCxnSpPr/>
      </xdr:nvCxnSpPr>
      <xdr:spPr>
        <a:xfrm>
          <a:off x="10388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13988</xdr:rowOff>
    </xdr:from>
    <xdr:ext cx="469744" cy="259045"/>
    <xdr:sp macro="" textlink="">
      <xdr:nvSpPr>
        <xdr:cNvPr id="471" name="【市民会館】&#10;一人当たり面積平均値テキスト"/>
        <xdr:cNvSpPr txBox="1"/>
      </xdr:nvSpPr>
      <xdr:spPr>
        <a:xfrm>
          <a:off x="10515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72" name="フローチャート: 判断 471"/>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166370</xdr:rowOff>
    </xdr:from>
    <xdr:to>
      <xdr:col>50</xdr:col>
      <xdr:colOff>165100</xdr:colOff>
      <xdr:row>105</xdr:row>
      <xdr:rowOff>96520</xdr:rowOff>
    </xdr:to>
    <xdr:sp macro="" textlink="">
      <xdr:nvSpPr>
        <xdr:cNvPr id="473" name="フローチャート: 判断 472"/>
        <xdr:cNvSpPr/>
      </xdr:nvSpPr>
      <xdr:spPr>
        <a:xfrm>
          <a:off x="9588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71120</xdr:rowOff>
    </xdr:from>
    <xdr:to>
      <xdr:col>46</xdr:col>
      <xdr:colOff>38100</xdr:colOff>
      <xdr:row>106</xdr:row>
      <xdr:rowOff>1270</xdr:rowOff>
    </xdr:to>
    <xdr:sp macro="" textlink="">
      <xdr:nvSpPr>
        <xdr:cNvPr id="474" name="フローチャート: 判断 473"/>
        <xdr:cNvSpPr/>
      </xdr:nvSpPr>
      <xdr:spPr>
        <a:xfrm>
          <a:off x="8699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78739</xdr:rowOff>
    </xdr:from>
    <xdr:to>
      <xdr:col>41</xdr:col>
      <xdr:colOff>101600</xdr:colOff>
      <xdr:row>106</xdr:row>
      <xdr:rowOff>8889</xdr:rowOff>
    </xdr:to>
    <xdr:sp macro="" textlink="">
      <xdr:nvSpPr>
        <xdr:cNvPr id="475" name="フローチャート: 判断 474"/>
        <xdr:cNvSpPr/>
      </xdr:nvSpPr>
      <xdr:spPr>
        <a:xfrm>
          <a:off x="7810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55880</xdr:rowOff>
    </xdr:from>
    <xdr:to>
      <xdr:col>36</xdr:col>
      <xdr:colOff>165100</xdr:colOff>
      <xdr:row>105</xdr:row>
      <xdr:rowOff>157480</xdr:rowOff>
    </xdr:to>
    <xdr:sp macro="" textlink="">
      <xdr:nvSpPr>
        <xdr:cNvPr id="476" name="フローチャート: 判断 475"/>
        <xdr:cNvSpPr/>
      </xdr:nvSpPr>
      <xdr:spPr>
        <a:xfrm>
          <a:off x="6921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139700</xdr:rowOff>
    </xdr:from>
    <xdr:to>
      <xdr:col>55</xdr:col>
      <xdr:colOff>50800</xdr:colOff>
      <xdr:row>108</xdr:row>
      <xdr:rowOff>69850</xdr:rowOff>
    </xdr:to>
    <xdr:sp macro="" textlink="">
      <xdr:nvSpPr>
        <xdr:cNvPr id="482" name="楕円 481"/>
        <xdr:cNvSpPr/>
      </xdr:nvSpPr>
      <xdr:spPr>
        <a:xfrm>
          <a:off x="104267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54627</xdr:rowOff>
    </xdr:from>
    <xdr:ext cx="469744" cy="259045"/>
    <xdr:sp macro="" textlink="">
      <xdr:nvSpPr>
        <xdr:cNvPr id="483" name="【市民会館】&#10;一人当たり面積該当値テキスト"/>
        <xdr:cNvSpPr txBox="1"/>
      </xdr:nvSpPr>
      <xdr:spPr>
        <a:xfrm>
          <a:off x="10515600" y="183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143511</xdr:rowOff>
    </xdr:from>
    <xdr:to>
      <xdr:col>50</xdr:col>
      <xdr:colOff>165100</xdr:colOff>
      <xdr:row>108</xdr:row>
      <xdr:rowOff>73661</xdr:rowOff>
    </xdr:to>
    <xdr:sp macro="" textlink="">
      <xdr:nvSpPr>
        <xdr:cNvPr id="484" name="楕円 483"/>
        <xdr:cNvSpPr/>
      </xdr:nvSpPr>
      <xdr:spPr>
        <a:xfrm>
          <a:off x="9588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19050</xdr:rowOff>
    </xdr:from>
    <xdr:to>
      <xdr:col>55</xdr:col>
      <xdr:colOff>0</xdr:colOff>
      <xdr:row>108</xdr:row>
      <xdr:rowOff>22861</xdr:rowOff>
    </xdr:to>
    <xdr:cxnSp macro="">
      <xdr:nvCxnSpPr>
        <xdr:cNvPr id="485" name="直線コネクタ 484"/>
        <xdr:cNvCxnSpPr/>
      </xdr:nvCxnSpPr>
      <xdr:spPr>
        <a:xfrm flipV="1">
          <a:off x="9639300" y="185356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143511</xdr:rowOff>
    </xdr:from>
    <xdr:to>
      <xdr:col>46</xdr:col>
      <xdr:colOff>38100</xdr:colOff>
      <xdr:row>108</xdr:row>
      <xdr:rowOff>73661</xdr:rowOff>
    </xdr:to>
    <xdr:sp macro="" textlink="">
      <xdr:nvSpPr>
        <xdr:cNvPr id="486" name="楕円 485"/>
        <xdr:cNvSpPr/>
      </xdr:nvSpPr>
      <xdr:spPr>
        <a:xfrm>
          <a:off x="8699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22861</xdr:rowOff>
    </xdr:from>
    <xdr:to>
      <xdr:col>50</xdr:col>
      <xdr:colOff>114300</xdr:colOff>
      <xdr:row>108</xdr:row>
      <xdr:rowOff>22861</xdr:rowOff>
    </xdr:to>
    <xdr:cxnSp macro="">
      <xdr:nvCxnSpPr>
        <xdr:cNvPr id="487" name="直線コネクタ 486"/>
        <xdr:cNvCxnSpPr/>
      </xdr:nvCxnSpPr>
      <xdr:spPr>
        <a:xfrm>
          <a:off x="8750300" y="18539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147320</xdr:rowOff>
    </xdr:from>
    <xdr:to>
      <xdr:col>41</xdr:col>
      <xdr:colOff>101600</xdr:colOff>
      <xdr:row>108</xdr:row>
      <xdr:rowOff>77470</xdr:rowOff>
    </xdr:to>
    <xdr:sp macro="" textlink="">
      <xdr:nvSpPr>
        <xdr:cNvPr id="488" name="楕円 487"/>
        <xdr:cNvSpPr/>
      </xdr:nvSpPr>
      <xdr:spPr>
        <a:xfrm>
          <a:off x="7810500" y="184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22861</xdr:rowOff>
    </xdr:from>
    <xdr:to>
      <xdr:col>45</xdr:col>
      <xdr:colOff>177800</xdr:colOff>
      <xdr:row>108</xdr:row>
      <xdr:rowOff>26670</xdr:rowOff>
    </xdr:to>
    <xdr:cxnSp macro="">
      <xdr:nvCxnSpPr>
        <xdr:cNvPr id="489" name="直線コネクタ 488"/>
        <xdr:cNvCxnSpPr/>
      </xdr:nvCxnSpPr>
      <xdr:spPr>
        <a:xfrm flipV="1">
          <a:off x="7861300" y="185394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109220</xdr:rowOff>
    </xdr:from>
    <xdr:to>
      <xdr:col>36</xdr:col>
      <xdr:colOff>165100</xdr:colOff>
      <xdr:row>107</xdr:row>
      <xdr:rowOff>39370</xdr:rowOff>
    </xdr:to>
    <xdr:sp macro="" textlink="">
      <xdr:nvSpPr>
        <xdr:cNvPr id="490" name="楕円 489"/>
        <xdr:cNvSpPr/>
      </xdr:nvSpPr>
      <xdr:spPr>
        <a:xfrm>
          <a:off x="6921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160020</xdr:rowOff>
    </xdr:from>
    <xdr:to>
      <xdr:col>41</xdr:col>
      <xdr:colOff>50800</xdr:colOff>
      <xdr:row>108</xdr:row>
      <xdr:rowOff>26670</xdr:rowOff>
    </xdr:to>
    <xdr:cxnSp macro="">
      <xdr:nvCxnSpPr>
        <xdr:cNvPr id="491" name="直線コネクタ 490"/>
        <xdr:cNvCxnSpPr/>
      </xdr:nvCxnSpPr>
      <xdr:spPr>
        <a:xfrm>
          <a:off x="6972300" y="1833372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113047</xdr:rowOff>
    </xdr:from>
    <xdr:ext cx="469744" cy="259045"/>
    <xdr:sp macro="" textlink="">
      <xdr:nvSpPr>
        <xdr:cNvPr id="492" name="n_1aveValue【市民会館】&#10;一人当たり面積"/>
        <xdr:cNvSpPr txBox="1"/>
      </xdr:nvSpPr>
      <xdr:spPr>
        <a:xfrm>
          <a:off x="93917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17797</xdr:rowOff>
    </xdr:from>
    <xdr:ext cx="469744" cy="259045"/>
    <xdr:sp macro="" textlink="">
      <xdr:nvSpPr>
        <xdr:cNvPr id="493" name="n_2aveValue【市民会館】&#10;一人当たり面積"/>
        <xdr:cNvSpPr txBox="1"/>
      </xdr:nvSpPr>
      <xdr:spPr>
        <a:xfrm>
          <a:off x="8515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25416</xdr:rowOff>
    </xdr:from>
    <xdr:ext cx="469744" cy="259045"/>
    <xdr:sp macro="" textlink="">
      <xdr:nvSpPr>
        <xdr:cNvPr id="494" name="n_3aveValue【市民会館】&#10;一人当たり面積"/>
        <xdr:cNvSpPr txBox="1"/>
      </xdr:nvSpPr>
      <xdr:spPr>
        <a:xfrm>
          <a:off x="7626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2557</xdr:rowOff>
    </xdr:from>
    <xdr:ext cx="469744" cy="259045"/>
    <xdr:sp macro="" textlink="">
      <xdr:nvSpPr>
        <xdr:cNvPr id="495" name="n_4aveValue【市民会館】&#10;一人当たり面積"/>
        <xdr:cNvSpPr txBox="1"/>
      </xdr:nvSpPr>
      <xdr:spPr>
        <a:xfrm>
          <a:off x="6737427" y="1783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64788</xdr:rowOff>
    </xdr:from>
    <xdr:ext cx="469744" cy="259045"/>
    <xdr:sp macro="" textlink="">
      <xdr:nvSpPr>
        <xdr:cNvPr id="496" name="n_1mainValue【市民会館】&#10;一人当たり面積"/>
        <xdr:cNvSpPr txBox="1"/>
      </xdr:nvSpPr>
      <xdr:spPr>
        <a:xfrm>
          <a:off x="93917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64788</xdr:rowOff>
    </xdr:from>
    <xdr:ext cx="469744" cy="259045"/>
    <xdr:sp macro="" textlink="">
      <xdr:nvSpPr>
        <xdr:cNvPr id="497" name="n_2mainValue【市民会館】&#10;一人当たり面積"/>
        <xdr:cNvSpPr txBox="1"/>
      </xdr:nvSpPr>
      <xdr:spPr>
        <a:xfrm>
          <a:off x="85154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68597</xdr:rowOff>
    </xdr:from>
    <xdr:ext cx="469744" cy="259045"/>
    <xdr:sp macro="" textlink="">
      <xdr:nvSpPr>
        <xdr:cNvPr id="498" name="n_3mainValue【市民会館】&#10;一人当たり面積"/>
        <xdr:cNvSpPr txBox="1"/>
      </xdr:nvSpPr>
      <xdr:spPr>
        <a:xfrm>
          <a:off x="7626427" y="1858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30497</xdr:rowOff>
    </xdr:from>
    <xdr:ext cx="469744" cy="259045"/>
    <xdr:sp macro="" textlink="">
      <xdr:nvSpPr>
        <xdr:cNvPr id="499" name="n_4mainValue【市民会館】&#10;一人当たり面積"/>
        <xdr:cNvSpPr txBox="1"/>
      </xdr:nvSpPr>
      <xdr:spPr>
        <a:xfrm>
          <a:off x="6737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1" name="直線コネクタ 51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2" name="テキスト ボックス 51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3" name="直線コネクタ 51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4" name="テキスト ボックス 51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5" name="直線コネクタ 51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6" name="テキスト ボックス 51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7" name="直線コネクタ 51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8" name="テキスト ボックス 51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9" name="直線コネクタ 51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20" name="テキスト ボックス 51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2" name="テキスト ボックス 52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13335</xdr:rowOff>
    </xdr:to>
    <xdr:cxnSp macro="">
      <xdr:nvCxnSpPr>
        <xdr:cNvPr id="524" name="直線コネクタ 523"/>
        <xdr:cNvCxnSpPr/>
      </xdr:nvCxnSpPr>
      <xdr:spPr>
        <a:xfrm flipV="1">
          <a:off x="16318864" y="576834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17162</xdr:rowOff>
    </xdr:from>
    <xdr:ext cx="405111" cy="259045"/>
    <xdr:sp macro="" textlink="">
      <xdr:nvSpPr>
        <xdr:cNvPr id="525" name="【一般廃棄物処理施設】&#10;有形固定資産減価償却率最小値テキスト"/>
        <xdr:cNvSpPr txBox="1"/>
      </xdr:nvSpPr>
      <xdr:spPr>
        <a:xfrm>
          <a:off x="16357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13335</xdr:rowOff>
    </xdr:from>
    <xdr:to>
      <xdr:col>86</xdr:col>
      <xdr:colOff>25400</xdr:colOff>
      <xdr:row>42</xdr:row>
      <xdr:rowOff>13335</xdr:rowOff>
    </xdr:to>
    <xdr:cxnSp macro="">
      <xdr:nvCxnSpPr>
        <xdr:cNvPr id="526" name="直線コネクタ 525"/>
        <xdr:cNvCxnSpPr/>
      </xdr:nvCxnSpPr>
      <xdr:spPr>
        <a:xfrm>
          <a:off x="16230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527" name="【一般廃棄物処理施設】&#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8" name="直線コネクタ 527"/>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110507</xdr:rowOff>
    </xdr:from>
    <xdr:ext cx="405111" cy="259045"/>
    <xdr:sp macro="" textlink="">
      <xdr:nvSpPr>
        <xdr:cNvPr id="529" name="【一般廃棄物処理施設】&#10;有形固定資産減価償却率平均値テキスト"/>
        <xdr:cNvSpPr txBox="1"/>
      </xdr:nvSpPr>
      <xdr:spPr>
        <a:xfrm>
          <a:off x="163576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132080</xdr:rowOff>
    </xdr:from>
    <xdr:to>
      <xdr:col>85</xdr:col>
      <xdr:colOff>177800</xdr:colOff>
      <xdr:row>38</xdr:row>
      <xdr:rowOff>62230</xdr:rowOff>
    </xdr:to>
    <xdr:sp macro="" textlink="">
      <xdr:nvSpPr>
        <xdr:cNvPr id="530" name="フローチャート: 判断 529"/>
        <xdr:cNvSpPr/>
      </xdr:nvSpPr>
      <xdr:spPr>
        <a:xfrm>
          <a:off x="16268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531" name="フローチャート: 判断 530"/>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118745</xdr:rowOff>
    </xdr:from>
    <xdr:to>
      <xdr:col>76</xdr:col>
      <xdr:colOff>165100</xdr:colOff>
      <xdr:row>38</xdr:row>
      <xdr:rowOff>48895</xdr:rowOff>
    </xdr:to>
    <xdr:sp macro="" textlink="">
      <xdr:nvSpPr>
        <xdr:cNvPr id="532" name="フローチャート: 判断 531"/>
        <xdr:cNvSpPr/>
      </xdr:nvSpPr>
      <xdr:spPr>
        <a:xfrm>
          <a:off x="14541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xdr:rowOff>
    </xdr:from>
    <xdr:to>
      <xdr:col>72</xdr:col>
      <xdr:colOff>38100</xdr:colOff>
      <xdr:row>37</xdr:row>
      <xdr:rowOff>109855</xdr:rowOff>
    </xdr:to>
    <xdr:sp macro="" textlink="">
      <xdr:nvSpPr>
        <xdr:cNvPr id="533" name="フローチャート: 判断 532"/>
        <xdr:cNvSpPr/>
      </xdr:nvSpPr>
      <xdr:spPr>
        <a:xfrm>
          <a:off x="13652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534" name="フローチャート: 判断 533"/>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5" name="テキスト ボックス 5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6" name="テキスト ボックス 5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7" name="テキスト ボックス 5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8" name="テキスト ボックス 5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9" name="テキスト ボックス 5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33020</xdr:rowOff>
    </xdr:from>
    <xdr:to>
      <xdr:col>85</xdr:col>
      <xdr:colOff>177800</xdr:colOff>
      <xdr:row>36</xdr:row>
      <xdr:rowOff>134620</xdr:rowOff>
    </xdr:to>
    <xdr:sp macro="" textlink="">
      <xdr:nvSpPr>
        <xdr:cNvPr id="540" name="楕円 539"/>
        <xdr:cNvSpPr/>
      </xdr:nvSpPr>
      <xdr:spPr>
        <a:xfrm>
          <a:off x="162687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55897</xdr:rowOff>
    </xdr:from>
    <xdr:ext cx="405111" cy="259045"/>
    <xdr:sp macro="" textlink="">
      <xdr:nvSpPr>
        <xdr:cNvPr id="541" name="【一般廃棄物処理施設】&#10;有形固定資産減価償却率該当値テキスト"/>
        <xdr:cNvSpPr txBox="1"/>
      </xdr:nvSpPr>
      <xdr:spPr>
        <a:xfrm>
          <a:off x="16357600"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130175</xdr:rowOff>
    </xdr:from>
    <xdr:to>
      <xdr:col>81</xdr:col>
      <xdr:colOff>101600</xdr:colOff>
      <xdr:row>38</xdr:row>
      <xdr:rowOff>60325</xdr:rowOff>
    </xdr:to>
    <xdr:sp macro="" textlink="">
      <xdr:nvSpPr>
        <xdr:cNvPr id="542" name="楕円 541"/>
        <xdr:cNvSpPr/>
      </xdr:nvSpPr>
      <xdr:spPr>
        <a:xfrm>
          <a:off x="15430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83820</xdr:rowOff>
    </xdr:from>
    <xdr:to>
      <xdr:col>85</xdr:col>
      <xdr:colOff>127000</xdr:colOff>
      <xdr:row>38</xdr:row>
      <xdr:rowOff>9525</xdr:rowOff>
    </xdr:to>
    <xdr:cxnSp macro="">
      <xdr:nvCxnSpPr>
        <xdr:cNvPr id="543" name="直線コネクタ 542"/>
        <xdr:cNvCxnSpPr/>
      </xdr:nvCxnSpPr>
      <xdr:spPr>
        <a:xfrm flipV="1">
          <a:off x="15481300" y="6256020"/>
          <a:ext cx="83820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90170</xdr:rowOff>
    </xdr:from>
    <xdr:to>
      <xdr:col>76</xdr:col>
      <xdr:colOff>165100</xdr:colOff>
      <xdr:row>40</xdr:row>
      <xdr:rowOff>20320</xdr:rowOff>
    </xdr:to>
    <xdr:sp macro="" textlink="">
      <xdr:nvSpPr>
        <xdr:cNvPr id="544" name="楕円 543"/>
        <xdr:cNvSpPr/>
      </xdr:nvSpPr>
      <xdr:spPr>
        <a:xfrm>
          <a:off x="14541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9525</xdr:rowOff>
    </xdr:from>
    <xdr:to>
      <xdr:col>81</xdr:col>
      <xdr:colOff>50800</xdr:colOff>
      <xdr:row>39</xdr:row>
      <xdr:rowOff>140970</xdr:rowOff>
    </xdr:to>
    <xdr:cxnSp macro="">
      <xdr:nvCxnSpPr>
        <xdr:cNvPr id="545" name="直線コネクタ 544"/>
        <xdr:cNvCxnSpPr/>
      </xdr:nvCxnSpPr>
      <xdr:spPr>
        <a:xfrm flipV="1">
          <a:off x="14592300" y="6524625"/>
          <a:ext cx="889000" cy="30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55880</xdr:rowOff>
    </xdr:from>
    <xdr:to>
      <xdr:col>72</xdr:col>
      <xdr:colOff>38100</xdr:colOff>
      <xdr:row>39</xdr:row>
      <xdr:rowOff>157480</xdr:rowOff>
    </xdr:to>
    <xdr:sp macro="" textlink="">
      <xdr:nvSpPr>
        <xdr:cNvPr id="546" name="楕円 545"/>
        <xdr:cNvSpPr/>
      </xdr:nvSpPr>
      <xdr:spPr>
        <a:xfrm>
          <a:off x="13652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106680</xdr:rowOff>
    </xdr:from>
    <xdr:to>
      <xdr:col>76</xdr:col>
      <xdr:colOff>114300</xdr:colOff>
      <xdr:row>39</xdr:row>
      <xdr:rowOff>140970</xdr:rowOff>
    </xdr:to>
    <xdr:cxnSp macro="">
      <xdr:nvCxnSpPr>
        <xdr:cNvPr id="547" name="直線コネクタ 546"/>
        <xdr:cNvCxnSpPr/>
      </xdr:nvCxnSpPr>
      <xdr:spPr>
        <a:xfrm>
          <a:off x="13703300" y="67932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76217</xdr:rowOff>
    </xdr:from>
    <xdr:ext cx="405111" cy="259045"/>
    <xdr:sp macro="" textlink="">
      <xdr:nvSpPr>
        <xdr:cNvPr id="548" name="n_1aveValue【一般廃棄物処理施設】&#10;有形固定資産減価償却率"/>
        <xdr:cNvSpPr txBox="1"/>
      </xdr:nvSpPr>
      <xdr:spPr>
        <a:xfrm>
          <a:off x="152660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65422</xdr:rowOff>
    </xdr:from>
    <xdr:ext cx="405111" cy="259045"/>
    <xdr:sp macro="" textlink="">
      <xdr:nvSpPr>
        <xdr:cNvPr id="549" name="n_2aveValue【一般廃棄物処理施設】&#10;有形固定資産減価償却率"/>
        <xdr:cNvSpPr txBox="1"/>
      </xdr:nvSpPr>
      <xdr:spPr>
        <a:xfrm>
          <a:off x="14389744"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126382</xdr:rowOff>
    </xdr:from>
    <xdr:ext cx="405111" cy="259045"/>
    <xdr:sp macro="" textlink="">
      <xdr:nvSpPr>
        <xdr:cNvPr id="550" name="n_3aveValue【一般廃棄物処理施設】&#10;有形固定資産減価償却率"/>
        <xdr:cNvSpPr txBox="1"/>
      </xdr:nvSpPr>
      <xdr:spPr>
        <a:xfrm>
          <a:off x="13500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551" name="n_4aveValue【一般廃棄物処理施設】&#10;有形固定資産減価償却率"/>
        <xdr:cNvSpPr txBox="1"/>
      </xdr:nvSpPr>
      <xdr:spPr>
        <a:xfrm>
          <a:off x="12611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76852</xdr:rowOff>
    </xdr:from>
    <xdr:ext cx="405111" cy="259045"/>
    <xdr:sp macro="" textlink="">
      <xdr:nvSpPr>
        <xdr:cNvPr id="552" name="n_1mainValue【一般廃棄物処理施設】&#10;有形固定資産減価償却率"/>
        <xdr:cNvSpPr txBox="1"/>
      </xdr:nvSpPr>
      <xdr:spPr>
        <a:xfrm>
          <a:off x="152660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11447</xdr:rowOff>
    </xdr:from>
    <xdr:ext cx="405111" cy="259045"/>
    <xdr:sp macro="" textlink="">
      <xdr:nvSpPr>
        <xdr:cNvPr id="553" name="n_2mainValue【一般廃棄物処理施設】&#10;有形固定資産減価償却率"/>
        <xdr:cNvSpPr txBox="1"/>
      </xdr:nvSpPr>
      <xdr:spPr>
        <a:xfrm>
          <a:off x="14389744"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148607</xdr:rowOff>
    </xdr:from>
    <xdr:ext cx="405111" cy="259045"/>
    <xdr:sp macro="" textlink="">
      <xdr:nvSpPr>
        <xdr:cNvPr id="554" name="n_3mainValue【一般廃棄物処理施設】&#10;有形固定資産減価償却率"/>
        <xdr:cNvSpPr txBox="1"/>
      </xdr:nvSpPr>
      <xdr:spPr>
        <a:xfrm>
          <a:off x="13500744"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137442</xdr:rowOff>
    </xdr:from>
    <xdr:to>
      <xdr:col>116</xdr:col>
      <xdr:colOff>62864</xdr:colOff>
      <xdr:row>41</xdr:row>
      <xdr:rowOff>126099</xdr:rowOff>
    </xdr:to>
    <xdr:cxnSp macro="">
      <xdr:nvCxnSpPr>
        <xdr:cNvPr id="576" name="直線コネクタ 575"/>
        <xdr:cNvCxnSpPr/>
      </xdr:nvCxnSpPr>
      <xdr:spPr>
        <a:xfrm flipV="1">
          <a:off x="22160864" y="5966742"/>
          <a:ext cx="0" cy="118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129926</xdr:rowOff>
    </xdr:from>
    <xdr:ext cx="469744" cy="259045"/>
    <xdr:sp macro="" textlink="">
      <xdr:nvSpPr>
        <xdr:cNvPr id="577" name="【一般廃棄物処理施設】&#10;一人当たり有形固定資産（償却資産）額最小値テキスト"/>
        <xdr:cNvSpPr txBox="1"/>
      </xdr:nvSpPr>
      <xdr:spPr>
        <a:xfrm>
          <a:off x="22199600" y="71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126099</xdr:rowOff>
    </xdr:from>
    <xdr:to>
      <xdr:col>116</xdr:col>
      <xdr:colOff>152400</xdr:colOff>
      <xdr:row>41</xdr:row>
      <xdr:rowOff>126099</xdr:rowOff>
    </xdr:to>
    <xdr:cxnSp macro="">
      <xdr:nvCxnSpPr>
        <xdr:cNvPr id="578" name="直線コネクタ 577"/>
        <xdr:cNvCxnSpPr/>
      </xdr:nvCxnSpPr>
      <xdr:spPr>
        <a:xfrm>
          <a:off x="22072600" y="7155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84119</xdr:rowOff>
    </xdr:from>
    <xdr:ext cx="599010" cy="259045"/>
    <xdr:sp macro="" textlink="">
      <xdr:nvSpPr>
        <xdr:cNvPr id="579" name="【一般廃棄物処理施設】&#10;一人当たり有形固定資産（償却資産）額最大値テキスト"/>
        <xdr:cNvSpPr txBox="1"/>
      </xdr:nvSpPr>
      <xdr:spPr>
        <a:xfrm>
          <a:off x="22199600" y="5741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137442</xdr:rowOff>
    </xdr:from>
    <xdr:to>
      <xdr:col>116</xdr:col>
      <xdr:colOff>152400</xdr:colOff>
      <xdr:row>34</xdr:row>
      <xdr:rowOff>137442</xdr:rowOff>
    </xdr:to>
    <xdr:cxnSp macro="">
      <xdr:nvCxnSpPr>
        <xdr:cNvPr id="580" name="直線コネクタ 579"/>
        <xdr:cNvCxnSpPr/>
      </xdr:nvCxnSpPr>
      <xdr:spPr>
        <a:xfrm>
          <a:off x="22072600" y="59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119179</xdr:rowOff>
    </xdr:from>
    <xdr:ext cx="534377" cy="259045"/>
    <xdr:sp macro="" textlink="">
      <xdr:nvSpPr>
        <xdr:cNvPr id="581" name="【一般廃棄物処理施設】&#10;一人当たり有形固定資産（償却資産）額平均値テキスト"/>
        <xdr:cNvSpPr txBox="1"/>
      </xdr:nvSpPr>
      <xdr:spPr>
        <a:xfrm>
          <a:off x="22199600" y="6634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140752</xdr:rowOff>
    </xdr:from>
    <xdr:to>
      <xdr:col>116</xdr:col>
      <xdr:colOff>114300</xdr:colOff>
      <xdr:row>39</xdr:row>
      <xdr:rowOff>70902</xdr:rowOff>
    </xdr:to>
    <xdr:sp macro="" textlink="">
      <xdr:nvSpPr>
        <xdr:cNvPr id="582" name="フローチャート: 判断 581"/>
        <xdr:cNvSpPr/>
      </xdr:nvSpPr>
      <xdr:spPr>
        <a:xfrm>
          <a:off x="22110700" y="665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121696</xdr:rowOff>
    </xdr:from>
    <xdr:to>
      <xdr:col>112</xdr:col>
      <xdr:colOff>38100</xdr:colOff>
      <xdr:row>39</xdr:row>
      <xdr:rowOff>51846</xdr:rowOff>
    </xdr:to>
    <xdr:sp macro="" textlink="">
      <xdr:nvSpPr>
        <xdr:cNvPr id="583" name="フローチャート: 判断 582"/>
        <xdr:cNvSpPr/>
      </xdr:nvSpPr>
      <xdr:spPr>
        <a:xfrm>
          <a:off x="21272500" y="663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140253</xdr:rowOff>
    </xdr:from>
    <xdr:to>
      <xdr:col>107</xdr:col>
      <xdr:colOff>101600</xdr:colOff>
      <xdr:row>39</xdr:row>
      <xdr:rowOff>70403</xdr:rowOff>
    </xdr:to>
    <xdr:sp macro="" textlink="">
      <xdr:nvSpPr>
        <xdr:cNvPr id="584" name="フローチャート: 判断 583"/>
        <xdr:cNvSpPr/>
      </xdr:nvSpPr>
      <xdr:spPr>
        <a:xfrm>
          <a:off x="20383500" y="665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40076</xdr:rowOff>
    </xdr:from>
    <xdr:to>
      <xdr:col>102</xdr:col>
      <xdr:colOff>165100</xdr:colOff>
      <xdr:row>39</xdr:row>
      <xdr:rowOff>141676</xdr:rowOff>
    </xdr:to>
    <xdr:sp macro="" textlink="">
      <xdr:nvSpPr>
        <xdr:cNvPr id="585" name="フローチャート: 判断 584"/>
        <xdr:cNvSpPr/>
      </xdr:nvSpPr>
      <xdr:spPr>
        <a:xfrm>
          <a:off x="19494500" y="67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50203</xdr:rowOff>
    </xdr:from>
    <xdr:to>
      <xdr:col>98</xdr:col>
      <xdr:colOff>38100</xdr:colOff>
      <xdr:row>39</xdr:row>
      <xdr:rowOff>151803</xdr:rowOff>
    </xdr:to>
    <xdr:sp macro="" textlink="">
      <xdr:nvSpPr>
        <xdr:cNvPr id="586" name="フローチャート: 判断 585"/>
        <xdr:cNvSpPr/>
      </xdr:nvSpPr>
      <xdr:spPr>
        <a:xfrm>
          <a:off x="18605500" y="67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16517</xdr:rowOff>
    </xdr:from>
    <xdr:to>
      <xdr:col>116</xdr:col>
      <xdr:colOff>114300</xdr:colOff>
      <xdr:row>38</xdr:row>
      <xdr:rowOff>118117</xdr:rowOff>
    </xdr:to>
    <xdr:sp macro="" textlink="">
      <xdr:nvSpPr>
        <xdr:cNvPr id="592" name="楕円 591"/>
        <xdr:cNvSpPr/>
      </xdr:nvSpPr>
      <xdr:spPr>
        <a:xfrm>
          <a:off x="22110700" y="653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39393</xdr:rowOff>
    </xdr:from>
    <xdr:ext cx="599010" cy="259045"/>
    <xdr:sp macro="" textlink="">
      <xdr:nvSpPr>
        <xdr:cNvPr id="593" name="【一般廃棄物処理施設】&#10;一人当たり有形固定資産（償却資産）額該当値テキスト"/>
        <xdr:cNvSpPr txBox="1"/>
      </xdr:nvSpPr>
      <xdr:spPr>
        <a:xfrm>
          <a:off x="22199600" y="6383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30018</xdr:rowOff>
    </xdr:from>
    <xdr:to>
      <xdr:col>112</xdr:col>
      <xdr:colOff>38100</xdr:colOff>
      <xdr:row>39</xdr:row>
      <xdr:rowOff>131618</xdr:rowOff>
    </xdr:to>
    <xdr:sp macro="" textlink="">
      <xdr:nvSpPr>
        <xdr:cNvPr id="594" name="楕円 593"/>
        <xdr:cNvSpPr/>
      </xdr:nvSpPr>
      <xdr:spPr>
        <a:xfrm>
          <a:off x="21272500" y="671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67317</xdr:rowOff>
    </xdr:from>
    <xdr:to>
      <xdr:col>116</xdr:col>
      <xdr:colOff>63500</xdr:colOff>
      <xdr:row>39</xdr:row>
      <xdr:rowOff>80818</xdr:rowOff>
    </xdr:to>
    <xdr:cxnSp macro="">
      <xdr:nvCxnSpPr>
        <xdr:cNvPr id="595" name="直線コネクタ 594"/>
        <xdr:cNvCxnSpPr/>
      </xdr:nvCxnSpPr>
      <xdr:spPr>
        <a:xfrm flipV="1">
          <a:off x="21323300" y="6582417"/>
          <a:ext cx="838200" cy="18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71468</xdr:rowOff>
    </xdr:from>
    <xdr:to>
      <xdr:col>107</xdr:col>
      <xdr:colOff>101600</xdr:colOff>
      <xdr:row>41</xdr:row>
      <xdr:rowOff>1618</xdr:rowOff>
    </xdr:to>
    <xdr:sp macro="" textlink="">
      <xdr:nvSpPr>
        <xdr:cNvPr id="596" name="楕円 595"/>
        <xdr:cNvSpPr/>
      </xdr:nvSpPr>
      <xdr:spPr>
        <a:xfrm>
          <a:off x="20383500" y="692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80818</xdr:rowOff>
    </xdr:from>
    <xdr:to>
      <xdr:col>111</xdr:col>
      <xdr:colOff>177800</xdr:colOff>
      <xdr:row>40</xdr:row>
      <xdr:rowOff>122268</xdr:rowOff>
    </xdr:to>
    <xdr:cxnSp macro="">
      <xdr:nvCxnSpPr>
        <xdr:cNvPr id="597" name="直線コネクタ 596"/>
        <xdr:cNvCxnSpPr/>
      </xdr:nvCxnSpPr>
      <xdr:spPr>
        <a:xfrm flipV="1">
          <a:off x="20434300" y="6767368"/>
          <a:ext cx="889000" cy="2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63700</xdr:rowOff>
    </xdr:from>
    <xdr:to>
      <xdr:col>102</xdr:col>
      <xdr:colOff>165100</xdr:colOff>
      <xdr:row>40</xdr:row>
      <xdr:rowOff>165300</xdr:rowOff>
    </xdr:to>
    <xdr:sp macro="" textlink="">
      <xdr:nvSpPr>
        <xdr:cNvPr id="598" name="楕円 597"/>
        <xdr:cNvSpPr/>
      </xdr:nvSpPr>
      <xdr:spPr>
        <a:xfrm>
          <a:off x="19494500" y="692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114500</xdr:rowOff>
    </xdr:from>
    <xdr:to>
      <xdr:col>107</xdr:col>
      <xdr:colOff>50800</xdr:colOff>
      <xdr:row>40</xdr:row>
      <xdr:rowOff>122268</xdr:rowOff>
    </xdr:to>
    <xdr:cxnSp macro="">
      <xdr:nvCxnSpPr>
        <xdr:cNvPr id="599" name="直線コネクタ 598"/>
        <xdr:cNvCxnSpPr/>
      </xdr:nvCxnSpPr>
      <xdr:spPr>
        <a:xfrm>
          <a:off x="19545300" y="6972500"/>
          <a:ext cx="889000" cy="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68372</xdr:rowOff>
    </xdr:from>
    <xdr:ext cx="599010" cy="259045"/>
    <xdr:sp macro="" textlink="">
      <xdr:nvSpPr>
        <xdr:cNvPr id="600" name="n_1aveValue【一般廃棄物処理施設】&#10;一人当たり有形固定資産（償却資産）額"/>
        <xdr:cNvSpPr txBox="1"/>
      </xdr:nvSpPr>
      <xdr:spPr>
        <a:xfrm>
          <a:off x="21011095" y="641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86930</xdr:rowOff>
    </xdr:from>
    <xdr:ext cx="534377" cy="259045"/>
    <xdr:sp macro="" textlink="">
      <xdr:nvSpPr>
        <xdr:cNvPr id="601" name="n_2aveValue【一般廃棄物処理施設】&#10;一人当たり有形固定資産（償却資産）額"/>
        <xdr:cNvSpPr txBox="1"/>
      </xdr:nvSpPr>
      <xdr:spPr>
        <a:xfrm>
          <a:off x="20167111" y="64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158203</xdr:rowOff>
    </xdr:from>
    <xdr:ext cx="534377" cy="259045"/>
    <xdr:sp macro="" textlink="">
      <xdr:nvSpPr>
        <xdr:cNvPr id="602" name="n_3aveValue【一般廃棄物処理施設】&#10;一人当たり有形固定資産（償却資産）額"/>
        <xdr:cNvSpPr txBox="1"/>
      </xdr:nvSpPr>
      <xdr:spPr>
        <a:xfrm>
          <a:off x="19278111" y="65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168330</xdr:rowOff>
    </xdr:from>
    <xdr:ext cx="534377" cy="259045"/>
    <xdr:sp macro="" textlink="">
      <xdr:nvSpPr>
        <xdr:cNvPr id="603" name="n_4aveValue【一般廃棄物処理施設】&#10;一人当たり有形固定資産（償却資産）額"/>
        <xdr:cNvSpPr txBox="1"/>
      </xdr:nvSpPr>
      <xdr:spPr>
        <a:xfrm>
          <a:off x="18389111" y="651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122745</xdr:rowOff>
    </xdr:from>
    <xdr:ext cx="534377" cy="259045"/>
    <xdr:sp macro="" textlink="">
      <xdr:nvSpPr>
        <xdr:cNvPr id="604" name="n_1mainValue【一般廃棄物処理施設】&#10;一人当たり有形固定資産（償却資産）額"/>
        <xdr:cNvSpPr txBox="1"/>
      </xdr:nvSpPr>
      <xdr:spPr>
        <a:xfrm>
          <a:off x="21043411" y="680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164195</xdr:rowOff>
    </xdr:from>
    <xdr:ext cx="534377" cy="259045"/>
    <xdr:sp macro="" textlink="">
      <xdr:nvSpPr>
        <xdr:cNvPr id="605" name="n_2mainValue【一般廃棄物処理施設】&#10;一人当たり有形固定資産（償却資産）額"/>
        <xdr:cNvSpPr txBox="1"/>
      </xdr:nvSpPr>
      <xdr:spPr>
        <a:xfrm>
          <a:off x="20167111" y="702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156427</xdr:rowOff>
    </xdr:from>
    <xdr:ext cx="534377" cy="259045"/>
    <xdr:sp macro="" textlink="">
      <xdr:nvSpPr>
        <xdr:cNvPr id="606" name="n_3mainValue【一般廃棄物処理施設】&#10;一人当たり有形固定資産（償却資産）額"/>
        <xdr:cNvSpPr txBox="1"/>
      </xdr:nvSpPr>
      <xdr:spPr>
        <a:xfrm>
          <a:off x="19278111" y="701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5" name="正方形/長方形 6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6" name="正方形/長方形 6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7" name="正方形/長方形 6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8" name="正方形/長方形 6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9" name="正方形/長方形 6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0" name="正方形/長方形 6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1" name="正方形/長方形 6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2" name="正方形/長方形 62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74295</xdr:rowOff>
    </xdr:from>
    <xdr:to>
      <xdr:col>85</xdr:col>
      <xdr:colOff>126364</xdr:colOff>
      <xdr:row>85</xdr:row>
      <xdr:rowOff>87630</xdr:rowOff>
    </xdr:to>
    <xdr:cxnSp macro="">
      <xdr:nvCxnSpPr>
        <xdr:cNvPr id="647" name="直線コネクタ 646"/>
        <xdr:cNvCxnSpPr/>
      </xdr:nvCxnSpPr>
      <xdr:spPr>
        <a:xfrm flipV="1">
          <a:off x="16318864" y="1327594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91457</xdr:rowOff>
    </xdr:from>
    <xdr:ext cx="405111" cy="259045"/>
    <xdr:sp macro="" textlink="">
      <xdr:nvSpPr>
        <xdr:cNvPr id="648" name="【消防施設】&#10;有形固定資産減価償却率最小値テキスト"/>
        <xdr:cNvSpPr txBox="1"/>
      </xdr:nvSpPr>
      <xdr:spPr>
        <a:xfrm>
          <a:off x="16357600"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87630</xdr:rowOff>
    </xdr:from>
    <xdr:to>
      <xdr:col>86</xdr:col>
      <xdr:colOff>25400</xdr:colOff>
      <xdr:row>85</xdr:row>
      <xdr:rowOff>87630</xdr:rowOff>
    </xdr:to>
    <xdr:cxnSp macro="">
      <xdr:nvCxnSpPr>
        <xdr:cNvPr id="649" name="直線コネクタ 648"/>
        <xdr:cNvCxnSpPr/>
      </xdr:nvCxnSpPr>
      <xdr:spPr>
        <a:xfrm>
          <a:off x="16230600" y="1466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20972</xdr:rowOff>
    </xdr:from>
    <xdr:ext cx="405111" cy="259045"/>
    <xdr:sp macro="" textlink="">
      <xdr:nvSpPr>
        <xdr:cNvPr id="650" name="【消防施設】&#10;有形固定資産減価償却率最大値テキスト"/>
        <xdr:cNvSpPr txBox="1"/>
      </xdr:nvSpPr>
      <xdr:spPr>
        <a:xfrm>
          <a:off x="16357600" y="1305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74295</xdr:rowOff>
    </xdr:from>
    <xdr:to>
      <xdr:col>86</xdr:col>
      <xdr:colOff>25400</xdr:colOff>
      <xdr:row>77</xdr:row>
      <xdr:rowOff>74295</xdr:rowOff>
    </xdr:to>
    <xdr:cxnSp macro="">
      <xdr:nvCxnSpPr>
        <xdr:cNvPr id="651" name="直線コネクタ 650"/>
        <xdr:cNvCxnSpPr/>
      </xdr:nvCxnSpPr>
      <xdr:spPr>
        <a:xfrm>
          <a:off x="16230600" y="1327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46372</xdr:rowOff>
    </xdr:from>
    <xdr:ext cx="405111" cy="259045"/>
    <xdr:sp macro="" textlink="">
      <xdr:nvSpPr>
        <xdr:cNvPr id="652" name="【消防施設】&#10;有形固定資産減価償却率平均値テキスト"/>
        <xdr:cNvSpPr txBox="1"/>
      </xdr:nvSpPr>
      <xdr:spPr>
        <a:xfrm>
          <a:off x="16357600" y="1393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653" name="フローチャート: 判断 652"/>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654" name="フローチャート: 判断 653"/>
        <xdr:cNvSpPr/>
      </xdr:nvSpPr>
      <xdr:spPr>
        <a:xfrm>
          <a:off x="15430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107314</xdr:rowOff>
    </xdr:from>
    <xdr:to>
      <xdr:col>76</xdr:col>
      <xdr:colOff>165100</xdr:colOff>
      <xdr:row>82</xdr:row>
      <xdr:rowOff>37464</xdr:rowOff>
    </xdr:to>
    <xdr:sp macro="" textlink="">
      <xdr:nvSpPr>
        <xdr:cNvPr id="655" name="フローチャート: 判断 654"/>
        <xdr:cNvSpPr/>
      </xdr:nvSpPr>
      <xdr:spPr>
        <a:xfrm>
          <a:off x="14541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61595</xdr:rowOff>
    </xdr:from>
    <xdr:to>
      <xdr:col>72</xdr:col>
      <xdr:colOff>38100</xdr:colOff>
      <xdr:row>81</xdr:row>
      <xdr:rowOff>163195</xdr:rowOff>
    </xdr:to>
    <xdr:sp macro="" textlink="">
      <xdr:nvSpPr>
        <xdr:cNvPr id="656" name="フローチャート: 判断 655"/>
        <xdr:cNvSpPr/>
      </xdr:nvSpPr>
      <xdr:spPr>
        <a:xfrm>
          <a:off x="13652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82550</xdr:rowOff>
    </xdr:from>
    <xdr:to>
      <xdr:col>67</xdr:col>
      <xdr:colOff>101600</xdr:colOff>
      <xdr:row>82</xdr:row>
      <xdr:rowOff>12700</xdr:rowOff>
    </xdr:to>
    <xdr:sp macro="" textlink="">
      <xdr:nvSpPr>
        <xdr:cNvPr id="657" name="フローチャート: 判断 656"/>
        <xdr:cNvSpPr/>
      </xdr:nvSpPr>
      <xdr:spPr>
        <a:xfrm>
          <a:off x="12763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164464</xdr:rowOff>
    </xdr:from>
    <xdr:to>
      <xdr:col>85</xdr:col>
      <xdr:colOff>177800</xdr:colOff>
      <xdr:row>83</xdr:row>
      <xdr:rowOff>94614</xdr:rowOff>
    </xdr:to>
    <xdr:sp macro="" textlink="">
      <xdr:nvSpPr>
        <xdr:cNvPr id="663" name="楕円 662"/>
        <xdr:cNvSpPr/>
      </xdr:nvSpPr>
      <xdr:spPr>
        <a:xfrm>
          <a:off x="162687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142891</xdr:rowOff>
    </xdr:from>
    <xdr:ext cx="405111" cy="259045"/>
    <xdr:sp macro="" textlink="">
      <xdr:nvSpPr>
        <xdr:cNvPr id="664" name="【消防施設】&#10;有形固定資産減価償却率該当値テキスト"/>
        <xdr:cNvSpPr txBox="1"/>
      </xdr:nvSpPr>
      <xdr:spPr>
        <a:xfrm>
          <a:off x="16357600"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111125</xdr:rowOff>
    </xdr:from>
    <xdr:to>
      <xdr:col>81</xdr:col>
      <xdr:colOff>101600</xdr:colOff>
      <xdr:row>83</xdr:row>
      <xdr:rowOff>41275</xdr:rowOff>
    </xdr:to>
    <xdr:sp macro="" textlink="">
      <xdr:nvSpPr>
        <xdr:cNvPr id="665" name="楕円 664"/>
        <xdr:cNvSpPr/>
      </xdr:nvSpPr>
      <xdr:spPr>
        <a:xfrm>
          <a:off x="154305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161925</xdr:rowOff>
    </xdr:from>
    <xdr:to>
      <xdr:col>85</xdr:col>
      <xdr:colOff>127000</xdr:colOff>
      <xdr:row>83</xdr:row>
      <xdr:rowOff>43814</xdr:rowOff>
    </xdr:to>
    <xdr:cxnSp macro="">
      <xdr:nvCxnSpPr>
        <xdr:cNvPr id="666" name="直線コネクタ 665"/>
        <xdr:cNvCxnSpPr/>
      </xdr:nvCxnSpPr>
      <xdr:spPr>
        <a:xfrm>
          <a:off x="15481300" y="14220825"/>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40639</xdr:rowOff>
    </xdr:from>
    <xdr:to>
      <xdr:col>76</xdr:col>
      <xdr:colOff>165100</xdr:colOff>
      <xdr:row>82</xdr:row>
      <xdr:rowOff>142239</xdr:rowOff>
    </xdr:to>
    <xdr:sp macro="" textlink="">
      <xdr:nvSpPr>
        <xdr:cNvPr id="667" name="楕円 666"/>
        <xdr:cNvSpPr/>
      </xdr:nvSpPr>
      <xdr:spPr>
        <a:xfrm>
          <a:off x="14541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91439</xdr:rowOff>
    </xdr:from>
    <xdr:to>
      <xdr:col>81</xdr:col>
      <xdr:colOff>50800</xdr:colOff>
      <xdr:row>82</xdr:row>
      <xdr:rowOff>161925</xdr:rowOff>
    </xdr:to>
    <xdr:cxnSp macro="">
      <xdr:nvCxnSpPr>
        <xdr:cNvPr id="668" name="直線コネクタ 667"/>
        <xdr:cNvCxnSpPr/>
      </xdr:nvCxnSpPr>
      <xdr:spPr>
        <a:xfrm>
          <a:off x="14592300" y="14150339"/>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153036</xdr:rowOff>
    </xdr:from>
    <xdr:to>
      <xdr:col>72</xdr:col>
      <xdr:colOff>38100</xdr:colOff>
      <xdr:row>82</xdr:row>
      <xdr:rowOff>83186</xdr:rowOff>
    </xdr:to>
    <xdr:sp macro="" textlink="">
      <xdr:nvSpPr>
        <xdr:cNvPr id="669" name="楕円 668"/>
        <xdr:cNvSpPr/>
      </xdr:nvSpPr>
      <xdr:spPr>
        <a:xfrm>
          <a:off x="13652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32386</xdr:rowOff>
    </xdr:from>
    <xdr:to>
      <xdr:col>76</xdr:col>
      <xdr:colOff>114300</xdr:colOff>
      <xdr:row>82</xdr:row>
      <xdr:rowOff>91439</xdr:rowOff>
    </xdr:to>
    <xdr:cxnSp macro="">
      <xdr:nvCxnSpPr>
        <xdr:cNvPr id="670" name="直線コネクタ 669"/>
        <xdr:cNvCxnSpPr/>
      </xdr:nvCxnSpPr>
      <xdr:spPr>
        <a:xfrm>
          <a:off x="13703300" y="14091286"/>
          <a:ext cx="8890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31114</xdr:rowOff>
    </xdr:from>
    <xdr:to>
      <xdr:col>67</xdr:col>
      <xdr:colOff>101600</xdr:colOff>
      <xdr:row>86</xdr:row>
      <xdr:rowOff>132714</xdr:rowOff>
    </xdr:to>
    <xdr:sp macro="" textlink="">
      <xdr:nvSpPr>
        <xdr:cNvPr id="671" name="楕円 670"/>
        <xdr:cNvSpPr/>
      </xdr:nvSpPr>
      <xdr:spPr>
        <a:xfrm>
          <a:off x="12763500" y="1477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32386</xdr:rowOff>
    </xdr:from>
    <xdr:to>
      <xdr:col>71</xdr:col>
      <xdr:colOff>177800</xdr:colOff>
      <xdr:row>86</xdr:row>
      <xdr:rowOff>81914</xdr:rowOff>
    </xdr:to>
    <xdr:cxnSp macro="">
      <xdr:nvCxnSpPr>
        <xdr:cNvPr id="672" name="直線コネクタ 671"/>
        <xdr:cNvCxnSpPr/>
      </xdr:nvCxnSpPr>
      <xdr:spPr>
        <a:xfrm flipV="1">
          <a:off x="12814300" y="14091286"/>
          <a:ext cx="889000" cy="73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111141</xdr:rowOff>
    </xdr:from>
    <xdr:ext cx="405111" cy="259045"/>
    <xdr:sp macro="" textlink="">
      <xdr:nvSpPr>
        <xdr:cNvPr id="673" name="n_1aveValue【消防施設】&#10;有形固定資産減価償却率"/>
        <xdr:cNvSpPr txBox="1"/>
      </xdr:nvSpPr>
      <xdr:spPr>
        <a:xfrm>
          <a:off x="15266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53991</xdr:rowOff>
    </xdr:from>
    <xdr:ext cx="405111" cy="259045"/>
    <xdr:sp macro="" textlink="">
      <xdr:nvSpPr>
        <xdr:cNvPr id="674" name="n_2aveValue【消防施設】&#10;有形固定資産減価償却率"/>
        <xdr:cNvSpPr txBox="1"/>
      </xdr:nvSpPr>
      <xdr:spPr>
        <a:xfrm>
          <a:off x="14389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8272</xdr:rowOff>
    </xdr:from>
    <xdr:ext cx="405111" cy="259045"/>
    <xdr:sp macro="" textlink="">
      <xdr:nvSpPr>
        <xdr:cNvPr id="675" name="n_3aveValue【消防施設】&#10;有形固定資産減価償却率"/>
        <xdr:cNvSpPr txBox="1"/>
      </xdr:nvSpPr>
      <xdr:spPr>
        <a:xfrm>
          <a:off x="13500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29227</xdr:rowOff>
    </xdr:from>
    <xdr:ext cx="405111" cy="259045"/>
    <xdr:sp macro="" textlink="">
      <xdr:nvSpPr>
        <xdr:cNvPr id="676" name="n_4aveValue【消防施設】&#10;有形固定資産減価償却率"/>
        <xdr:cNvSpPr txBox="1"/>
      </xdr:nvSpPr>
      <xdr:spPr>
        <a:xfrm>
          <a:off x="12611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32402</xdr:rowOff>
    </xdr:from>
    <xdr:ext cx="405111" cy="259045"/>
    <xdr:sp macro="" textlink="">
      <xdr:nvSpPr>
        <xdr:cNvPr id="677" name="n_1mainValue【消防施設】&#10;有形固定資産減価償却率"/>
        <xdr:cNvSpPr txBox="1"/>
      </xdr:nvSpPr>
      <xdr:spPr>
        <a:xfrm>
          <a:off x="15266044" y="1426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133366</xdr:rowOff>
    </xdr:from>
    <xdr:ext cx="405111" cy="259045"/>
    <xdr:sp macro="" textlink="">
      <xdr:nvSpPr>
        <xdr:cNvPr id="678" name="n_2mainValue【消防施設】&#10;有形固定資産減価償却率"/>
        <xdr:cNvSpPr txBox="1"/>
      </xdr:nvSpPr>
      <xdr:spPr>
        <a:xfrm>
          <a:off x="14389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74313</xdr:rowOff>
    </xdr:from>
    <xdr:ext cx="405111" cy="259045"/>
    <xdr:sp macro="" textlink="">
      <xdr:nvSpPr>
        <xdr:cNvPr id="679" name="n_3mainValue【消防施設】&#10;有形固定資産減価償却率"/>
        <xdr:cNvSpPr txBox="1"/>
      </xdr:nvSpPr>
      <xdr:spPr>
        <a:xfrm>
          <a:off x="13500744" y="1413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123841</xdr:rowOff>
    </xdr:from>
    <xdr:ext cx="405111" cy="259045"/>
    <xdr:sp macro="" textlink="">
      <xdr:nvSpPr>
        <xdr:cNvPr id="680" name="n_4mainValue【消防施設】&#10;有形固定資産減価償却率"/>
        <xdr:cNvSpPr txBox="1"/>
      </xdr:nvSpPr>
      <xdr:spPr>
        <a:xfrm>
          <a:off x="12611744"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1" name="直線コネクタ 69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2" name="テキスト ボックス 69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3" name="直線コネクタ 69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4" name="テキスト ボックス 69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5" name="直線コネクタ 69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6" name="テキスト ボックス 69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7" name="直線コネクタ 69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8" name="テキスト ボックス 69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9" name="直線コネクタ 69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0" name="テキスト ボックス 69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1" name="直線コネクタ 70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2" name="テキスト ボックス 70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56062</xdr:rowOff>
    </xdr:from>
    <xdr:to>
      <xdr:col>116</xdr:col>
      <xdr:colOff>62864</xdr:colOff>
      <xdr:row>86</xdr:row>
      <xdr:rowOff>41366</xdr:rowOff>
    </xdr:to>
    <xdr:cxnSp macro="">
      <xdr:nvCxnSpPr>
        <xdr:cNvPr id="706" name="直線コネクタ 705"/>
        <xdr:cNvCxnSpPr/>
      </xdr:nvCxnSpPr>
      <xdr:spPr>
        <a:xfrm flipV="1">
          <a:off x="22160864" y="13257712"/>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45193</xdr:rowOff>
    </xdr:from>
    <xdr:ext cx="469744" cy="259045"/>
    <xdr:sp macro="" textlink="">
      <xdr:nvSpPr>
        <xdr:cNvPr id="707" name="【消防施設】&#10;一人当たり面積最小値テキスト"/>
        <xdr:cNvSpPr txBox="1"/>
      </xdr:nvSpPr>
      <xdr:spPr>
        <a:xfrm>
          <a:off x="22199600" y="1478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41366</xdr:rowOff>
    </xdr:from>
    <xdr:to>
      <xdr:col>116</xdr:col>
      <xdr:colOff>152400</xdr:colOff>
      <xdr:row>86</xdr:row>
      <xdr:rowOff>41366</xdr:rowOff>
    </xdr:to>
    <xdr:cxnSp macro="">
      <xdr:nvCxnSpPr>
        <xdr:cNvPr id="708" name="直線コネクタ 707"/>
        <xdr:cNvCxnSpPr/>
      </xdr:nvCxnSpPr>
      <xdr:spPr>
        <a:xfrm>
          <a:off x="22072600" y="1478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2739</xdr:rowOff>
    </xdr:from>
    <xdr:ext cx="469744" cy="259045"/>
    <xdr:sp macro="" textlink="">
      <xdr:nvSpPr>
        <xdr:cNvPr id="709" name="【消防施設】&#10;一人当たり面積最大値テキスト"/>
        <xdr:cNvSpPr txBox="1"/>
      </xdr:nvSpPr>
      <xdr:spPr>
        <a:xfrm>
          <a:off x="22199600" y="1303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56062</xdr:rowOff>
    </xdr:from>
    <xdr:to>
      <xdr:col>116</xdr:col>
      <xdr:colOff>152400</xdr:colOff>
      <xdr:row>77</xdr:row>
      <xdr:rowOff>56062</xdr:rowOff>
    </xdr:to>
    <xdr:cxnSp macro="">
      <xdr:nvCxnSpPr>
        <xdr:cNvPr id="710" name="直線コネクタ 709"/>
        <xdr:cNvCxnSpPr/>
      </xdr:nvCxnSpPr>
      <xdr:spPr>
        <a:xfrm>
          <a:off x="22072600" y="1325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34670</xdr:rowOff>
    </xdr:from>
    <xdr:ext cx="469744" cy="259045"/>
    <xdr:sp macro="" textlink="">
      <xdr:nvSpPr>
        <xdr:cNvPr id="711" name="【消防施設】&#10;一人当たり面積平均値テキスト"/>
        <xdr:cNvSpPr txBox="1"/>
      </xdr:nvSpPr>
      <xdr:spPr>
        <a:xfrm>
          <a:off x="22199600" y="1409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11793</xdr:rowOff>
    </xdr:from>
    <xdr:to>
      <xdr:col>116</xdr:col>
      <xdr:colOff>114300</xdr:colOff>
      <xdr:row>83</xdr:row>
      <xdr:rowOff>113393</xdr:rowOff>
    </xdr:to>
    <xdr:sp macro="" textlink="">
      <xdr:nvSpPr>
        <xdr:cNvPr id="712" name="フローチャート: 判断 711"/>
        <xdr:cNvSpPr/>
      </xdr:nvSpPr>
      <xdr:spPr>
        <a:xfrm>
          <a:off x="221107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50981</xdr:rowOff>
    </xdr:from>
    <xdr:to>
      <xdr:col>112</xdr:col>
      <xdr:colOff>38100</xdr:colOff>
      <xdr:row>83</xdr:row>
      <xdr:rowOff>152581</xdr:rowOff>
    </xdr:to>
    <xdr:sp macro="" textlink="">
      <xdr:nvSpPr>
        <xdr:cNvPr id="713" name="フローチャート: 判断 712"/>
        <xdr:cNvSpPr/>
      </xdr:nvSpPr>
      <xdr:spPr>
        <a:xfrm>
          <a:off x="21272500" y="1428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714" name="フローチャート: 判断 713"/>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116295</xdr:rowOff>
    </xdr:from>
    <xdr:to>
      <xdr:col>102</xdr:col>
      <xdr:colOff>165100</xdr:colOff>
      <xdr:row>84</xdr:row>
      <xdr:rowOff>46445</xdr:rowOff>
    </xdr:to>
    <xdr:sp macro="" textlink="">
      <xdr:nvSpPr>
        <xdr:cNvPr id="715" name="フローチャート: 判断 714"/>
        <xdr:cNvSpPr/>
      </xdr:nvSpPr>
      <xdr:spPr>
        <a:xfrm>
          <a:off x="19494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168548</xdr:rowOff>
    </xdr:from>
    <xdr:to>
      <xdr:col>98</xdr:col>
      <xdr:colOff>38100</xdr:colOff>
      <xdr:row>84</xdr:row>
      <xdr:rowOff>98698</xdr:rowOff>
    </xdr:to>
    <xdr:sp macro="" textlink="">
      <xdr:nvSpPr>
        <xdr:cNvPr id="716" name="フローチャート: 判断 715"/>
        <xdr:cNvSpPr/>
      </xdr:nvSpPr>
      <xdr:spPr>
        <a:xfrm>
          <a:off x="18605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24856</xdr:rowOff>
    </xdr:from>
    <xdr:to>
      <xdr:col>116</xdr:col>
      <xdr:colOff>114300</xdr:colOff>
      <xdr:row>85</xdr:row>
      <xdr:rowOff>126456</xdr:rowOff>
    </xdr:to>
    <xdr:sp macro="" textlink="">
      <xdr:nvSpPr>
        <xdr:cNvPr id="722" name="楕円 721"/>
        <xdr:cNvSpPr/>
      </xdr:nvSpPr>
      <xdr:spPr>
        <a:xfrm>
          <a:off x="221107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3283</xdr:rowOff>
    </xdr:from>
    <xdr:ext cx="469744" cy="259045"/>
    <xdr:sp macro="" textlink="">
      <xdr:nvSpPr>
        <xdr:cNvPr id="723" name="【消防施設】&#10;一人当たり面積該当値テキスト"/>
        <xdr:cNvSpPr txBox="1"/>
      </xdr:nvSpPr>
      <xdr:spPr>
        <a:xfrm>
          <a:off x="22199600" y="1457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119562</xdr:rowOff>
    </xdr:from>
    <xdr:to>
      <xdr:col>112</xdr:col>
      <xdr:colOff>38100</xdr:colOff>
      <xdr:row>86</xdr:row>
      <xdr:rowOff>49712</xdr:rowOff>
    </xdr:to>
    <xdr:sp macro="" textlink="">
      <xdr:nvSpPr>
        <xdr:cNvPr id="724" name="楕円 723"/>
        <xdr:cNvSpPr/>
      </xdr:nvSpPr>
      <xdr:spPr>
        <a:xfrm>
          <a:off x="212725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75656</xdr:rowOff>
    </xdr:from>
    <xdr:to>
      <xdr:col>116</xdr:col>
      <xdr:colOff>63500</xdr:colOff>
      <xdr:row>85</xdr:row>
      <xdr:rowOff>170362</xdr:rowOff>
    </xdr:to>
    <xdr:cxnSp macro="">
      <xdr:nvCxnSpPr>
        <xdr:cNvPr id="725" name="直線コネクタ 724"/>
        <xdr:cNvCxnSpPr/>
      </xdr:nvCxnSpPr>
      <xdr:spPr>
        <a:xfrm flipV="1">
          <a:off x="21323300" y="14648906"/>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135889</xdr:rowOff>
    </xdr:from>
    <xdr:to>
      <xdr:col>107</xdr:col>
      <xdr:colOff>101600</xdr:colOff>
      <xdr:row>86</xdr:row>
      <xdr:rowOff>66039</xdr:rowOff>
    </xdr:to>
    <xdr:sp macro="" textlink="">
      <xdr:nvSpPr>
        <xdr:cNvPr id="726" name="楕円 725"/>
        <xdr:cNvSpPr/>
      </xdr:nvSpPr>
      <xdr:spPr>
        <a:xfrm>
          <a:off x="20383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170362</xdr:rowOff>
    </xdr:from>
    <xdr:to>
      <xdr:col>111</xdr:col>
      <xdr:colOff>177800</xdr:colOff>
      <xdr:row>86</xdr:row>
      <xdr:rowOff>15239</xdr:rowOff>
    </xdr:to>
    <xdr:cxnSp macro="">
      <xdr:nvCxnSpPr>
        <xdr:cNvPr id="727" name="直線コネクタ 726"/>
        <xdr:cNvCxnSpPr/>
      </xdr:nvCxnSpPr>
      <xdr:spPr>
        <a:xfrm flipV="1">
          <a:off x="20434300" y="14743612"/>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148952</xdr:rowOff>
    </xdr:from>
    <xdr:to>
      <xdr:col>102</xdr:col>
      <xdr:colOff>165100</xdr:colOff>
      <xdr:row>86</xdr:row>
      <xdr:rowOff>79102</xdr:rowOff>
    </xdr:to>
    <xdr:sp macro="" textlink="">
      <xdr:nvSpPr>
        <xdr:cNvPr id="728" name="楕円 727"/>
        <xdr:cNvSpPr/>
      </xdr:nvSpPr>
      <xdr:spPr>
        <a:xfrm>
          <a:off x="19494500" y="147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15239</xdr:rowOff>
    </xdr:from>
    <xdr:to>
      <xdr:col>107</xdr:col>
      <xdr:colOff>50800</xdr:colOff>
      <xdr:row>86</xdr:row>
      <xdr:rowOff>28302</xdr:rowOff>
    </xdr:to>
    <xdr:cxnSp macro="">
      <xdr:nvCxnSpPr>
        <xdr:cNvPr id="729" name="直線コネクタ 728"/>
        <xdr:cNvCxnSpPr/>
      </xdr:nvCxnSpPr>
      <xdr:spPr>
        <a:xfrm flipV="1">
          <a:off x="19545300" y="1475993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39551</xdr:rowOff>
    </xdr:from>
    <xdr:to>
      <xdr:col>98</xdr:col>
      <xdr:colOff>38100</xdr:colOff>
      <xdr:row>86</xdr:row>
      <xdr:rowOff>141151</xdr:rowOff>
    </xdr:to>
    <xdr:sp macro="" textlink="">
      <xdr:nvSpPr>
        <xdr:cNvPr id="730" name="楕円 729"/>
        <xdr:cNvSpPr/>
      </xdr:nvSpPr>
      <xdr:spPr>
        <a:xfrm>
          <a:off x="186055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28302</xdr:rowOff>
    </xdr:from>
    <xdr:to>
      <xdr:col>102</xdr:col>
      <xdr:colOff>114300</xdr:colOff>
      <xdr:row>86</xdr:row>
      <xdr:rowOff>90351</xdr:rowOff>
    </xdr:to>
    <xdr:cxnSp macro="">
      <xdr:nvCxnSpPr>
        <xdr:cNvPr id="731" name="直線コネクタ 730"/>
        <xdr:cNvCxnSpPr/>
      </xdr:nvCxnSpPr>
      <xdr:spPr>
        <a:xfrm flipV="1">
          <a:off x="18656300" y="14773002"/>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169108</xdr:rowOff>
    </xdr:from>
    <xdr:ext cx="469744" cy="259045"/>
    <xdr:sp macro="" textlink="">
      <xdr:nvSpPr>
        <xdr:cNvPr id="732" name="n_1aveValue【消防施設】&#10;一人当たり面積"/>
        <xdr:cNvSpPr txBox="1"/>
      </xdr:nvSpPr>
      <xdr:spPr>
        <a:xfrm>
          <a:off x="21075727" y="1405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23784</xdr:rowOff>
    </xdr:from>
    <xdr:ext cx="469744" cy="259045"/>
    <xdr:sp macro="" textlink="">
      <xdr:nvSpPr>
        <xdr:cNvPr id="733" name="n_2aveValue【消防施設】&#10;一人当たり面積"/>
        <xdr:cNvSpPr txBox="1"/>
      </xdr:nvSpPr>
      <xdr:spPr>
        <a:xfrm>
          <a:off x="20199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62972</xdr:rowOff>
    </xdr:from>
    <xdr:ext cx="469744" cy="259045"/>
    <xdr:sp macro="" textlink="">
      <xdr:nvSpPr>
        <xdr:cNvPr id="734" name="n_3aveValue【消防施設】&#10;一人当たり面積"/>
        <xdr:cNvSpPr txBox="1"/>
      </xdr:nvSpPr>
      <xdr:spPr>
        <a:xfrm>
          <a:off x="19310427" y="1412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115225</xdr:rowOff>
    </xdr:from>
    <xdr:ext cx="469744" cy="259045"/>
    <xdr:sp macro="" textlink="">
      <xdr:nvSpPr>
        <xdr:cNvPr id="735" name="n_4aveValue【消防施設】&#10;一人当たり面積"/>
        <xdr:cNvSpPr txBox="1"/>
      </xdr:nvSpPr>
      <xdr:spPr>
        <a:xfrm>
          <a:off x="18421427" y="1417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40839</xdr:rowOff>
    </xdr:from>
    <xdr:ext cx="469744" cy="259045"/>
    <xdr:sp macro="" textlink="">
      <xdr:nvSpPr>
        <xdr:cNvPr id="736" name="n_1mainValue【消防施設】&#10;一人当たり面積"/>
        <xdr:cNvSpPr txBox="1"/>
      </xdr:nvSpPr>
      <xdr:spPr>
        <a:xfrm>
          <a:off x="21075727" y="1478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57166</xdr:rowOff>
    </xdr:from>
    <xdr:ext cx="469744" cy="259045"/>
    <xdr:sp macro="" textlink="">
      <xdr:nvSpPr>
        <xdr:cNvPr id="737" name="n_2mainValue【消防施設】&#10;一人当たり面積"/>
        <xdr:cNvSpPr txBox="1"/>
      </xdr:nvSpPr>
      <xdr:spPr>
        <a:xfrm>
          <a:off x="20199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70229</xdr:rowOff>
    </xdr:from>
    <xdr:ext cx="469744" cy="259045"/>
    <xdr:sp macro="" textlink="">
      <xdr:nvSpPr>
        <xdr:cNvPr id="738" name="n_3mainValue【消防施設】&#10;一人当たり面積"/>
        <xdr:cNvSpPr txBox="1"/>
      </xdr:nvSpPr>
      <xdr:spPr>
        <a:xfrm>
          <a:off x="19310427" y="1481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132278</xdr:rowOff>
    </xdr:from>
    <xdr:ext cx="469744" cy="259045"/>
    <xdr:sp macro="" textlink="">
      <xdr:nvSpPr>
        <xdr:cNvPr id="739" name="n_4mainValue【消防施設】&#10;一人当たり面積"/>
        <xdr:cNvSpPr txBox="1"/>
      </xdr:nvSpPr>
      <xdr:spPr>
        <a:xfrm>
          <a:off x="18421427" y="1487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1" name="直線コネクタ 7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52" name="テキスト ボックス 75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3" name="直線コネクタ 7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4" name="テキスト ボックス 7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5" name="直線コネクタ 7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6" name="テキスト ボックス 7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7" name="直線コネクタ 7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8" name="テキスト ボックス 7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9" name="直線コネクタ 7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0" name="テキスト ボックス 759"/>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123825</xdr:rowOff>
    </xdr:from>
    <xdr:to>
      <xdr:col>85</xdr:col>
      <xdr:colOff>126364</xdr:colOff>
      <xdr:row>109</xdr:row>
      <xdr:rowOff>43814</xdr:rowOff>
    </xdr:to>
    <xdr:cxnSp macro="">
      <xdr:nvCxnSpPr>
        <xdr:cNvPr id="763" name="直線コネクタ 762"/>
        <xdr:cNvCxnSpPr/>
      </xdr:nvCxnSpPr>
      <xdr:spPr>
        <a:xfrm flipV="1">
          <a:off x="16318864" y="17268825"/>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47641</xdr:rowOff>
    </xdr:from>
    <xdr:ext cx="405111" cy="259045"/>
    <xdr:sp macro="" textlink="">
      <xdr:nvSpPr>
        <xdr:cNvPr id="764" name="【庁舎】&#10;有形固定資産減価償却率最小値テキスト"/>
        <xdr:cNvSpPr txBox="1"/>
      </xdr:nvSpPr>
      <xdr:spPr>
        <a:xfrm>
          <a:off x="16357600" y="1873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43814</xdr:rowOff>
    </xdr:from>
    <xdr:to>
      <xdr:col>86</xdr:col>
      <xdr:colOff>25400</xdr:colOff>
      <xdr:row>109</xdr:row>
      <xdr:rowOff>43814</xdr:rowOff>
    </xdr:to>
    <xdr:cxnSp macro="">
      <xdr:nvCxnSpPr>
        <xdr:cNvPr id="765" name="直線コネクタ 764"/>
        <xdr:cNvCxnSpPr/>
      </xdr:nvCxnSpPr>
      <xdr:spPr>
        <a:xfrm>
          <a:off x="16230600" y="1873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70502</xdr:rowOff>
    </xdr:from>
    <xdr:ext cx="340478" cy="259045"/>
    <xdr:sp macro="" textlink="">
      <xdr:nvSpPr>
        <xdr:cNvPr id="766" name="【庁舎】&#10;有形固定資産減価償却率最大値テキスト"/>
        <xdr:cNvSpPr txBox="1"/>
      </xdr:nvSpPr>
      <xdr:spPr>
        <a:xfrm>
          <a:off x="16357600" y="17044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123825</xdr:rowOff>
    </xdr:from>
    <xdr:to>
      <xdr:col>86</xdr:col>
      <xdr:colOff>25400</xdr:colOff>
      <xdr:row>100</xdr:row>
      <xdr:rowOff>123825</xdr:rowOff>
    </xdr:to>
    <xdr:cxnSp macro="">
      <xdr:nvCxnSpPr>
        <xdr:cNvPr id="767" name="直線コネクタ 766"/>
        <xdr:cNvCxnSpPr/>
      </xdr:nvCxnSpPr>
      <xdr:spPr>
        <a:xfrm>
          <a:off x="16230600" y="1726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12082</xdr:rowOff>
    </xdr:from>
    <xdr:ext cx="405111" cy="259045"/>
    <xdr:sp macro="" textlink="">
      <xdr:nvSpPr>
        <xdr:cNvPr id="768" name="【庁舎】&#10;有形固定資産減価償却率平均値テキスト"/>
        <xdr:cNvSpPr txBox="1"/>
      </xdr:nvSpPr>
      <xdr:spPr>
        <a:xfrm>
          <a:off x="16357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769" name="フローチャート: 判断 768"/>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151130</xdr:rowOff>
    </xdr:from>
    <xdr:to>
      <xdr:col>81</xdr:col>
      <xdr:colOff>101600</xdr:colOff>
      <xdr:row>105</xdr:row>
      <xdr:rowOff>81280</xdr:rowOff>
    </xdr:to>
    <xdr:sp macro="" textlink="">
      <xdr:nvSpPr>
        <xdr:cNvPr id="770" name="フローチャート: 判断 769"/>
        <xdr:cNvSpPr/>
      </xdr:nvSpPr>
      <xdr:spPr>
        <a:xfrm>
          <a:off x="15430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120650</xdr:rowOff>
    </xdr:from>
    <xdr:to>
      <xdr:col>76</xdr:col>
      <xdr:colOff>165100</xdr:colOff>
      <xdr:row>105</xdr:row>
      <xdr:rowOff>50800</xdr:rowOff>
    </xdr:to>
    <xdr:sp macro="" textlink="">
      <xdr:nvSpPr>
        <xdr:cNvPr id="771" name="フローチャート: 判断 770"/>
        <xdr:cNvSpPr/>
      </xdr:nvSpPr>
      <xdr:spPr>
        <a:xfrm>
          <a:off x="14541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8255</xdr:rowOff>
    </xdr:from>
    <xdr:to>
      <xdr:col>72</xdr:col>
      <xdr:colOff>38100</xdr:colOff>
      <xdr:row>105</xdr:row>
      <xdr:rowOff>109855</xdr:rowOff>
    </xdr:to>
    <xdr:sp macro="" textlink="">
      <xdr:nvSpPr>
        <xdr:cNvPr id="772" name="フローチャート: 判断 771"/>
        <xdr:cNvSpPr/>
      </xdr:nvSpPr>
      <xdr:spPr>
        <a:xfrm>
          <a:off x="13652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153036</xdr:rowOff>
    </xdr:from>
    <xdr:to>
      <xdr:col>67</xdr:col>
      <xdr:colOff>101600</xdr:colOff>
      <xdr:row>105</xdr:row>
      <xdr:rowOff>83186</xdr:rowOff>
    </xdr:to>
    <xdr:sp macro="" textlink="">
      <xdr:nvSpPr>
        <xdr:cNvPr id="773" name="フローチャート: 判断 772"/>
        <xdr:cNvSpPr/>
      </xdr:nvSpPr>
      <xdr:spPr>
        <a:xfrm>
          <a:off x="12763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34925</xdr:rowOff>
    </xdr:from>
    <xdr:to>
      <xdr:col>85</xdr:col>
      <xdr:colOff>177800</xdr:colOff>
      <xdr:row>106</xdr:row>
      <xdr:rowOff>136525</xdr:rowOff>
    </xdr:to>
    <xdr:sp macro="" textlink="">
      <xdr:nvSpPr>
        <xdr:cNvPr id="779" name="楕円 778"/>
        <xdr:cNvSpPr/>
      </xdr:nvSpPr>
      <xdr:spPr>
        <a:xfrm>
          <a:off x="16268700" y="182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13352</xdr:rowOff>
    </xdr:from>
    <xdr:ext cx="405111" cy="259045"/>
    <xdr:sp macro="" textlink="">
      <xdr:nvSpPr>
        <xdr:cNvPr id="780" name="【庁舎】&#10;有形固定資産減価償却率該当値テキスト"/>
        <xdr:cNvSpPr txBox="1"/>
      </xdr:nvSpPr>
      <xdr:spPr>
        <a:xfrm>
          <a:off x="16357600" y="181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38736</xdr:rowOff>
    </xdr:from>
    <xdr:to>
      <xdr:col>81</xdr:col>
      <xdr:colOff>101600</xdr:colOff>
      <xdr:row>106</xdr:row>
      <xdr:rowOff>140336</xdr:rowOff>
    </xdr:to>
    <xdr:sp macro="" textlink="">
      <xdr:nvSpPr>
        <xdr:cNvPr id="781" name="楕円 780"/>
        <xdr:cNvSpPr/>
      </xdr:nvSpPr>
      <xdr:spPr>
        <a:xfrm>
          <a:off x="15430500" y="1821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85725</xdr:rowOff>
    </xdr:from>
    <xdr:to>
      <xdr:col>85</xdr:col>
      <xdr:colOff>127000</xdr:colOff>
      <xdr:row>106</xdr:row>
      <xdr:rowOff>89536</xdr:rowOff>
    </xdr:to>
    <xdr:cxnSp macro="">
      <xdr:nvCxnSpPr>
        <xdr:cNvPr id="782" name="直線コネクタ 781"/>
        <xdr:cNvCxnSpPr/>
      </xdr:nvCxnSpPr>
      <xdr:spPr>
        <a:xfrm flipV="1">
          <a:off x="15481300" y="18259425"/>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164464</xdr:rowOff>
    </xdr:from>
    <xdr:to>
      <xdr:col>76</xdr:col>
      <xdr:colOff>165100</xdr:colOff>
      <xdr:row>106</xdr:row>
      <xdr:rowOff>94614</xdr:rowOff>
    </xdr:to>
    <xdr:sp macro="" textlink="">
      <xdr:nvSpPr>
        <xdr:cNvPr id="783" name="楕円 782"/>
        <xdr:cNvSpPr/>
      </xdr:nvSpPr>
      <xdr:spPr>
        <a:xfrm>
          <a:off x="14541500" y="181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43814</xdr:rowOff>
    </xdr:from>
    <xdr:to>
      <xdr:col>81</xdr:col>
      <xdr:colOff>50800</xdr:colOff>
      <xdr:row>106</xdr:row>
      <xdr:rowOff>89536</xdr:rowOff>
    </xdr:to>
    <xdr:cxnSp macro="">
      <xdr:nvCxnSpPr>
        <xdr:cNvPr id="784" name="直線コネクタ 783"/>
        <xdr:cNvCxnSpPr/>
      </xdr:nvCxnSpPr>
      <xdr:spPr>
        <a:xfrm>
          <a:off x="14592300" y="1821751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128270</xdr:rowOff>
    </xdr:from>
    <xdr:to>
      <xdr:col>72</xdr:col>
      <xdr:colOff>38100</xdr:colOff>
      <xdr:row>106</xdr:row>
      <xdr:rowOff>58420</xdr:rowOff>
    </xdr:to>
    <xdr:sp macro="" textlink="">
      <xdr:nvSpPr>
        <xdr:cNvPr id="785" name="楕円 784"/>
        <xdr:cNvSpPr/>
      </xdr:nvSpPr>
      <xdr:spPr>
        <a:xfrm>
          <a:off x="13652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7620</xdr:rowOff>
    </xdr:from>
    <xdr:to>
      <xdr:col>76</xdr:col>
      <xdr:colOff>114300</xdr:colOff>
      <xdr:row>106</xdr:row>
      <xdr:rowOff>43814</xdr:rowOff>
    </xdr:to>
    <xdr:cxnSp macro="">
      <xdr:nvCxnSpPr>
        <xdr:cNvPr id="786" name="直線コネクタ 785"/>
        <xdr:cNvCxnSpPr/>
      </xdr:nvCxnSpPr>
      <xdr:spPr>
        <a:xfrm>
          <a:off x="13703300" y="181813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116839</xdr:rowOff>
    </xdr:from>
    <xdr:to>
      <xdr:col>67</xdr:col>
      <xdr:colOff>101600</xdr:colOff>
      <xdr:row>106</xdr:row>
      <xdr:rowOff>46989</xdr:rowOff>
    </xdr:to>
    <xdr:sp macro="" textlink="">
      <xdr:nvSpPr>
        <xdr:cNvPr id="787" name="楕円 786"/>
        <xdr:cNvSpPr/>
      </xdr:nvSpPr>
      <xdr:spPr>
        <a:xfrm>
          <a:off x="12763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167639</xdr:rowOff>
    </xdr:from>
    <xdr:to>
      <xdr:col>71</xdr:col>
      <xdr:colOff>177800</xdr:colOff>
      <xdr:row>106</xdr:row>
      <xdr:rowOff>7620</xdr:rowOff>
    </xdr:to>
    <xdr:cxnSp macro="">
      <xdr:nvCxnSpPr>
        <xdr:cNvPr id="788" name="直線コネクタ 787"/>
        <xdr:cNvCxnSpPr/>
      </xdr:nvCxnSpPr>
      <xdr:spPr>
        <a:xfrm>
          <a:off x="12814300" y="181698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97807</xdr:rowOff>
    </xdr:from>
    <xdr:ext cx="405111" cy="259045"/>
    <xdr:sp macro="" textlink="">
      <xdr:nvSpPr>
        <xdr:cNvPr id="789" name="n_1aveValue【庁舎】&#10;有形固定資産減価償却率"/>
        <xdr:cNvSpPr txBox="1"/>
      </xdr:nvSpPr>
      <xdr:spPr>
        <a:xfrm>
          <a:off x="15266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67327</xdr:rowOff>
    </xdr:from>
    <xdr:ext cx="405111" cy="259045"/>
    <xdr:sp macro="" textlink="">
      <xdr:nvSpPr>
        <xdr:cNvPr id="790" name="n_2aveValue【庁舎】&#10;有形固定資産減価償却率"/>
        <xdr:cNvSpPr txBox="1"/>
      </xdr:nvSpPr>
      <xdr:spPr>
        <a:xfrm>
          <a:off x="143897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126382</xdr:rowOff>
    </xdr:from>
    <xdr:ext cx="405111" cy="259045"/>
    <xdr:sp macro="" textlink="">
      <xdr:nvSpPr>
        <xdr:cNvPr id="791" name="n_3aveValue【庁舎】&#10;有形固定資産減価償却率"/>
        <xdr:cNvSpPr txBox="1"/>
      </xdr:nvSpPr>
      <xdr:spPr>
        <a:xfrm>
          <a:off x="13500744" y="1778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99713</xdr:rowOff>
    </xdr:from>
    <xdr:ext cx="405111" cy="259045"/>
    <xdr:sp macro="" textlink="">
      <xdr:nvSpPr>
        <xdr:cNvPr id="792" name="n_4aveValue【庁舎】&#10;有形固定資産減価償却率"/>
        <xdr:cNvSpPr txBox="1"/>
      </xdr:nvSpPr>
      <xdr:spPr>
        <a:xfrm>
          <a:off x="12611744"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131463</xdr:rowOff>
    </xdr:from>
    <xdr:ext cx="405111" cy="259045"/>
    <xdr:sp macro="" textlink="">
      <xdr:nvSpPr>
        <xdr:cNvPr id="793" name="n_1mainValue【庁舎】&#10;有形固定資産減価償却率"/>
        <xdr:cNvSpPr txBox="1"/>
      </xdr:nvSpPr>
      <xdr:spPr>
        <a:xfrm>
          <a:off x="15266044" y="1830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85741</xdr:rowOff>
    </xdr:from>
    <xdr:ext cx="405111" cy="259045"/>
    <xdr:sp macro="" textlink="">
      <xdr:nvSpPr>
        <xdr:cNvPr id="794" name="n_2mainValue【庁舎】&#10;有形固定資産減価償却率"/>
        <xdr:cNvSpPr txBox="1"/>
      </xdr:nvSpPr>
      <xdr:spPr>
        <a:xfrm>
          <a:off x="14389744" y="1825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49547</xdr:rowOff>
    </xdr:from>
    <xdr:ext cx="405111" cy="259045"/>
    <xdr:sp macro="" textlink="">
      <xdr:nvSpPr>
        <xdr:cNvPr id="795" name="n_3mainValue【庁舎】&#10;有形固定資産減価償却率"/>
        <xdr:cNvSpPr txBox="1"/>
      </xdr:nvSpPr>
      <xdr:spPr>
        <a:xfrm>
          <a:off x="13500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38116</xdr:rowOff>
    </xdr:from>
    <xdr:ext cx="405111" cy="259045"/>
    <xdr:sp macro="" textlink="">
      <xdr:nvSpPr>
        <xdr:cNvPr id="796" name="n_4mainValue【庁舎】&#10;有形固定資産減価償却率"/>
        <xdr:cNvSpPr txBox="1"/>
      </xdr:nvSpPr>
      <xdr:spPr>
        <a:xfrm>
          <a:off x="12611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7" name="直線コネクタ 8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8" name="テキスト ボックス 8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9" name="直線コネクタ 8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0" name="テキスト ボックス 8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1" name="直線コネクタ 8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2" name="テキスト ボックス 8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3" name="直線コネクタ 8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4" name="テキスト ボックス 8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5" name="直線コネクタ 8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6" name="テキスト ボックス 8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7" name="直線コネクタ 8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8" name="テキスト ボックス 8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102870</xdr:rowOff>
    </xdr:from>
    <xdr:to>
      <xdr:col>116</xdr:col>
      <xdr:colOff>62864</xdr:colOff>
      <xdr:row>108</xdr:row>
      <xdr:rowOff>38100</xdr:rowOff>
    </xdr:to>
    <xdr:cxnSp macro="">
      <xdr:nvCxnSpPr>
        <xdr:cNvPr id="822" name="直線コネクタ 821"/>
        <xdr:cNvCxnSpPr/>
      </xdr:nvCxnSpPr>
      <xdr:spPr>
        <a:xfrm flipV="1">
          <a:off x="22160864" y="170764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823"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824" name="直線コネクタ 823"/>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49547</xdr:rowOff>
    </xdr:from>
    <xdr:ext cx="469744" cy="259045"/>
    <xdr:sp macro="" textlink="">
      <xdr:nvSpPr>
        <xdr:cNvPr id="825" name="【庁舎】&#10;一人当たり面積最大値テキスト"/>
        <xdr:cNvSpPr txBox="1"/>
      </xdr:nvSpPr>
      <xdr:spPr>
        <a:xfrm>
          <a:off x="22199600" y="1685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102870</xdr:rowOff>
    </xdr:from>
    <xdr:to>
      <xdr:col>116</xdr:col>
      <xdr:colOff>152400</xdr:colOff>
      <xdr:row>99</xdr:row>
      <xdr:rowOff>102870</xdr:rowOff>
    </xdr:to>
    <xdr:cxnSp macro="">
      <xdr:nvCxnSpPr>
        <xdr:cNvPr id="826" name="直線コネクタ 825"/>
        <xdr:cNvCxnSpPr/>
      </xdr:nvCxnSpPr>
      <xdr:spPr>
        <a:xfrm>
          <a:off x="22072600" y="1707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43015</xdr:rowOff>
    </xdr:from>
    <xdr:ext cx="469744" cy="259045"/>
    <xdr:sp macro="" textlink="">
      <xdr:nvSpPr>
        <xdr:cNvPr id="827" name="【庁舎】&#10;一人当たり面積平均値テキスト"/>
        <xdr:cNvSpPr txBox="1"/>
      </xdr:nvSpPr>
      <xdr:spPr>
        <a:xfrm>
          <a:off x="22199600" y="1821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64588</xdr:rowOff>
    </xdr:from>
    <xdr:to>
      <xdr:col>116</xdr:col>
      <xdr:colOff>114300</xdr:colOff>
      <xdr:row>106</xdr:row>
      <xdr:rowOff>166188</xdr:rowOff>
    </xdr:to>
    <xdr:sp macro="" textlink="">
      <xdr:nvSpPr>
        <xdr:cNvPr id="828" name="フローチャート: 判断 827"/>
        <xdr:cNvSpPr/>
      </xdr:nvSpPr>
      <xdr:spPr>
        <a:xfrm>
          <a:off x="221107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78739</xdr:rowOff>
    </xdr:from>
    <xdr:to>
      <xdr:col>112</xdr:col>
      <xdr:colOff>38100</xdr:colOff>
      <xdr:row>107</xdr:row>
      <xdr:rowOff>8889</xdr:rowOff>
    </xdr:to>
    <xdr:sp macro="" textlink="">
      <xdr:nvSpPr>
        <xdr:cNvPr id="829" name="フローチャート: 判断 828"/>
        <xdr:cNvSpPr/>
      </xdr:nvSpPr>
      <xdr:spPr>
        <a:xfrm>
          <a:off x="21272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87449</xdr:rowOff>
    </xdr:from>
    <xdr:to>
      <xdr:col>107</xdr:col>
      <xdr:colOff>101600</xdr:colOff>
      <xdr:row>107</xdr:row>
      <xdr:rowOff>17599</xdr:rowOff>
    </xdr:to>
    <xdr:sp macro="" textlink="">
      <xdr:nvSpPr>
        <xdr:cNvPr id="830" name="フローチャート: 判断 829"/>
        <xdr:cNvSpPr/>
      </xdr:nvSpPr>
      <xdr:spPr>
        <a:xfrm>
          <a:off x="20383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831" name="フローチャート: 判断 830"/>
        <xdr:cNvSpPr/>
      </xdr:nvSpPr>
      <xdr:spPr>
        <a:xfrm>
          <a:off x="19494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61323</xdr:rowOff>
    </xdr:from>
    <xdr:to>
      <xdr:col>98</xdr:col>
      <xdr:colOff>38100</xdr:colOff>
      <xdr:row>106</xdr:row>
      <xdr:rowOff>162923</xdr:rowOff>
    </xdr:to>
    <xdr:sp macro="" textlink="">
      <xdr:nvSpPr>
        <xdr:cNvPr id="832" name="フローチャート: 判断 831"/>
        <xdr:cNvSpPr/>
      </xdr:nvSpPr>
      <xdr:spPr>
        <a:xfrm>
          <a:off x="18605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115207</xdr:rowOff>
    </xdr:from>
    <xdr:to>
      <xdr:col>116</xdr:col>
      <xdr:colOff>114300</xdr:colOff>
      <xdr:row>106</xdr:row>
      <xdr:rowOff>45357</xdr:rowOff>
    </xdr:to>
    <xdr:sp macro="" textlink="">
      <xdr:nvSpPr>
        <xdr:cNvPr id="838" name="楕円 837"/>
        <xdr:cNvSpPr/>
      </xdr:nvSpPr>
      <xdr:spPr>
        <a:xfrm>
          <a:off x="221107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138084</xdr:rowOff>
    </xdr:from>
    <xdr:ext cx="469744" cy="259045"/>
    <xdr:sp macro="" textlink="">
      <xdr:nvSpPr>
        <xdr:cNvPr id="839" name="【庁舎】&#10;一人当たり面積該当値テキスト"/>
        <xdr:cNvSpPr txBox="1"/>
      </xdr:nvSpPr>
      <xdr:spPr>
        <a:xfrm>
          <a:off x="22199600" y="1796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129358</xdr:rowOff>
    </xdr:from>
    <xdr:to>
      <xdr:col>112</xdr:col>
      <xdr:colOff>38100</xdr:colOff>
      <xdr:row>106</xdr:row>
      <xdr:rowOff>59508</xdr:rowOff>
    </xdr:to>
    <xdr:sp macro="" textlink="">
      <xdr:nvSpPr>
        <xdr:cNvPr id="840" name="楕円 839"/>
        <xdr:cNvSpPr/>
      </xdr:nvSpPr>
      <xdr:spPr>
        <a:xfrm>
          <a:off x="21272500" y="1813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166007</xdr:rowOff>
    </xdr:from>
    <xdr:to>
      <xdr:col>116</xdr:col>
      <xdr:colOff>63500</xdr:colOff>
      <xdr:row>106</xdr:row>
      <xdr:rowOff>8708</xdr:rowOff>
    </xdr:to>
    <xdr:cxnSp macro="">
      <xdr:nvCxnSpPr>
        <xdr:cNvPr id="841" name="直線コネクタ 840"/>
        <xdr:cNvCxnSpPr/>
      </xdr:nvCxnSpPr>
      <xdr:spPr>
        <a:xfrm flipV="1">
          <a:off x="21323300" y="18168257"/>
          <a:ext cx="8382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140244</xdr:rowOff>
    </xdr:from>
    <xdr:to>
      <xdr:col>107</xdr:col>
      <xdr:colOff>101600</xdr:colOff>
      <xdr:row>106</xdr:row>
      <xdr:rowOff>70394</xdr:rowOff>
    </xdr:to>
    <xdr:sp macro="" textlink="">
      <xdr:nvSpPr>
        <xdr:cNvPr id="842" name="楕円 841"/>
        <xdr:cNvSpPr/>
      </xdr:nvSpPr>
      <xdr:spPr>
        <a:xfrm>
          <a:off x="20383500" y="1814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8708</xdr:rowOff>
    </xdr:from>
    <xdr:to>
      <xdr:col>111</xdr:col>
      <xdr:colOff>177800</xdr:colOff>
      <xdr:row>106</xdr:row>
      <xdr:rowOff>19594</xdr:rowOff>
    </xdr:to>
    <xdr:cxnSp macro="">
      <xdr:nvCxnSpPr>
        <xdr:cNvPr id="843" name="直線コネクタ 842"/>
        <xdr:cNvCxnSpPr/>
      </xdr:nvCxnSpPr>
      <xdr:spPr>
        <a:xfrm flipV="1">
          <a:off x="20434300" y="1818240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844" name="楕円 843"/>
        <xdr:cNvSpPr/>
      </xdr:nvSpPr>
      <xdr:spPr>
        <a:xfrm>
          <a:off x="19494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19594</xdr:rowOff>
    </xdr:from>
    <xdr:to>
      <xdr:col>107</xdr:col>
      <xdr:colOff>50800</xdr:colOff>
      <xdr:row>106</xdr:row>
      <xdr:rowOff>27214</xdr:rowOff>
    </xdr:to>
    <xdr:cxnSp macro="">
      <xdr:nvCxnSpPr>
        <xdr:cNvPr id="845" name="直線コネクタ 844"/>
        <xdr:cNvCxnSpPr/>
      </xdr:nvCxnSpPr>
      <xdr:spPr>
        <a:xfrm flipV="1">
          <a:off x="19545300" y="1819329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153307</xdr:rowOff>
    </xdr:from>
    <xdr:to>
      <xdr:col>98</xdr:col>
      <xdr:colOff>38100</xdr:colOff>
      <xdr:row>106</xdr:row>
      <xdr:rowOff>83457</xdr:rowOff>
    </xdr:to>
    <xdr:sp macro="" textlink="">
      <xdr:nvSpPr>
        <xdr:cNvPr id="846" name="楕円 845"/>
        <xdr:cNvSpPr/>
      </xdr:nvSpPr>
      <xdr:spPr>
        <a:xfrm>
          <a:off x="18605500" y="1815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27214</xdr:rowOff>
    </xdr:from>
    <xdr:to>
      <xdr:col>102</xdr:col>
      <xdr:colOff>114300</xdr:colOff>
      <xdr:row>106</xdr:row>
      <xdr:rowOff>32657</xdr:rowOff>
    </xdr:to>
    <xdr:cxnSp macro="">
      <xdr:nvCxnSpPr>
        <xdr:cNvPr id="847" name="直線コネクタ 846"/>
        <xdr:cNvCxnSpPr/>
      </xdr:nvCxnSpPr>
      <xdr:spPr>
        <a:xfrm flipV="1">
          <a:off x="18656300" y="18200914"/>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xdr:rowOff>
    </xdr:from>
    <xdr:ext cx="469744" cy="259045"/>
    <xdr:sp macro="" textlink="">
      <xdr:nvSpPr>
        <xdr:cNvPr id="848" name="n_1aveValue【庁舎】&#10;一人当たり面積"/>
        <xdr:cNvSpPr txBox="1"/>
      </xdr:nvSpPr>
      <xdr:spPr>
        <a:xfrm>
          <a:off x="210757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8726</xdr:rowOff>
    </xdr:from>
    <xdr:ext cx="469744" cy="259045"/>
    <xdr:sp macro="" textlink="">
      <xdr:nvSpPr>
        <xdr:cNvPr id="849" name="n_2aveValue【庁舎】&#10;一人当たり面積"/>
        <xdr:cNvSpPr txBox="1"/>
      </xdr:nvSpPr>
      <xdr:spPr>
        <a:xfrm>
          <a:off x="20199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15257</xdr:rowOff>
    </xdr:from>
    <xdr:ext cx="469744" cy="259045"/>
    <xdr:sp macro="" textlink="">
      <xdr:nvSpPr>
        <xdr:cNvPr id="850" name="n_3aveValue【庁舎】&#10;一人当たり面積"/>
        <xdr:cNvSpPr txBox="1"/>
      </xdr:nvSpPr>
      <xdr:spPr>
        <a:xfrm>
          <a:off x="19310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154050</xdr:rowOff>
    </xdr:from>
    <xdr:ext cx="469744" cy="259045"/>
    <xdr:sp macro="" textlink="">
      <xdr:nvSpPr>
        <xdr:cNvPr id="851" name="n_4aveValue【庁舎】&#10;一人当たり面積"/>
        <xdr:cNvSpPr txBox="1"/>
      </xdr:nvSpPr>
      <xdr:spPr>
        <a:xfrm>
          <a:off x="184214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76035</xdr:rowOff>
    </xdr:from>
    <xdr:ext cx="469744" cy="259045"/>
    <xdr:sp macro="" textlink="">
      <xdr:nvSpPr>
        <xdr:cNvPr id="852" name="n_1mainValue【庁舎】&#10;一人当たり面積"/>
        <xdr:cNvSpPr txBox="1"/>
      </xdr:nvSpPr>
      <xdr:spPr>
        <a:xfrm>
          <a:off x="21075727" y="179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86921</xdr:rowOff>
    </xdr:from>
    <xdr:ext cx="469744" cy="259045"/>
    <xdr:sp macro="" textlink="">
      <xdr:nvSpPr>
        <xdr:cNvPr id="853" name="n_2mainValue【庁舎】&#10;一人当たり面積"/>
        <xdr:cNvSpPr txBox="1"/>
      </xdr:nvSpPr>
      <xdr:spPr>
        <a:xfrm>
          <a:off x="20199427" y="1791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94541</xdr:rowOff>
    </xdr:from>
    <xdr:ext cx="469744" cy="259045"/>
    <xdr:sp macro="" textlink="">
      <xdr:nvSpPr>
        <xdr:cNvPr id="854" name="n_3mainValue【庁舎】&#10;一人当たり面積"/>
        <xdr:cNvSpPr txBox="1"/>
      </xdr:nvSpPr>
      <xdr:spPr>
        <a:xfrm>
          <a:off x="19310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99984</xdr:rowOff>
    </xdr:from>
    <xdr:ext cx="469744" cy="259045"/>
    <xdr:sp macro="" textlink="">
      <xdr:nvSpPr>
        <xdr:cNvPr id="855" name="n_4mainValue【庁舎】&#10;一人当たり面積"/>
        <xdr:cNvSpPr txBox="1"/>
      </xdr:nvSpPr>
      <xdr:spPr>
        <a:xfrm>
          <a:off x="18421427" y="1793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図書館の有形固定資産減価償却率は、類似団体より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年度に図書館を新規整備したことにより、全国平均や大分県平均と比べても低い値となっている。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年度の福祉施設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の有形固定資産減価償却率は、類似団体より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ポイント低い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年度から健康推進館を分類に追加したことにより大きく数値が減少している。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年度の庁舎の有形固定資産減価償却率は、類似団体より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ポイント高い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となっており、全国平均と比べても高い数値となっている。今後は庁舎の建て替えも含めた在り方を検討していく。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各施設とも市の財政状況や住民ニーズ等を把握した上で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統廃合や複合化を検討し、将来への負担を増やさないように整備を検討していく必要がある。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28,235
28,084
280.08
27,296,056
26,740,223
445,697
10,551,210
22,713,839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基準財政収入額は</a:t>
          </a:r>
          <a:r>
            <a:rPr kumimoji="1" lang="en-US" altLang="ja-JP" sz="1300">
              <a:latin typeface="ＭＳ Ｐゴシック" panose="020B0600070205080204" pitchFamily="50" charset="-128"/>
              <a:ea typeface="ＭＳ Ｐゴシック" panose="020B0600070205080204" pitchFamily="50" charset="-128"/>
            </a:rPr>
            <a:t>91,797</a:t>
          </a:r>
          <a:r>
            <a:rPr kumimoji="1" lang="ja-JP" altLang="en-US" sz="1300">
              <a:latin typeface="ＭＳ Ｐゴシック" panose="020B0600070205080204" pitchFamily="50" charset="-128"/>
              <a:ea typeface="ＭＳ Ｐゴシック" panose="020B0600070205080204" pitchFamily="50" charset="-128"/>
            </a:rPr>
            <a:t>千円の増加となったが、基準財政需要額は</a:t>
          </a:r>
          <a:r>
            <a:rPr kumimoji="1" lang="en-US" altLang="ja-JP" sz="1300">
              <a:latin typeface="ＭＳ Ｐゴシック" panose="020B0600070205080204" pitchFamily="50" charset="-128"/>
              <a:ea typeface="ＭＳ Ｐゴシック" panose="020B0600070205080204" pitchFamily="50" charset="-128"/>
            </a:rPr>
            <a:t>257,183</a:t>
          </a:r>
          <a:r>
            <a:rPr kumimoji="1" lang="ja-JP" altLang="en-US" sz="1300">
              <a:latin typeface="ＭＳ Ｐゴシック" panose="020B0600070205080204" pitchFamily="50" charset="-128"/>
              <a:ea typeface="ＭＳ Ｐゴシック" panose="020B0600070205080204" pitchFamily="50" charset="-128"/>
            </a:rPr>
            <a:t>千円の増加となり、結果として財政力指数は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類似団体平均と比較して</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下回っているが、本市の産業構造上や地価の動向からすると大幅な歳入増加は見込めないため、行財政改革を推進し、歳出の抑制や産業の創出、税収の確保につながる施策推進に努める。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28575</xdr:rowOff>
    </xdr:from>
    <xdr:to>
      <xdr:col>23</xdr:col>
      <xdr:colOff>133350</xdr:colOff>
      <xdr:row>44</xdr:row>
      <xdr:rowOff>165100</xdr:rowOff>
    </xdr:to>
    <xdr:cxnSp macro="">
      <xdr:nvCxnSpPr>
        <xdr:cNvPr id="64" name="直線コネクタ 63"/>
        <xdr:cNvCxnSpPr/>
      </xdr:nvCxnSpPr>
      <xdr:spPr>
        <a:xfrm flipV="1">
          <a:off x="4953000" y="6200775"/>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114952</xdr:rowOff>
    </xdr:from>
    <xdr:ext cx="762000" cy="259045"/>
    <xdr:sp macro="" textlink="">
      <xdr:nvSpPr>
        <xdr:cNvPr id="67"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28575</xdr:rowOff>
    </xdr:from>
    <xdr:to>
      <xdr:col>24</xdr:col>
      <xdr:colOff>12700</xdr:colOff>
      <xdr:row>36</xdr:row>
      <xdr:rowOff>28575</xdr:rowOff>
    </xdr:to>
    <xdr:cxnSp macro="">
      <xdr:nvCxnSpPr>
        <xdr:cNvPr id="68" name="直線コネクタ 67"/>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135467</xdr:rowOff>
    </xdr:to>
    <xdr:cxnSp macro="">
      <xdr:nvCxnSpPr>
        <xdr:cNvPr id="69" name="直線コネクタ 68"/>
        <xdr:cNvCxnSpPr/>
      </xdr:nvCxnSpPr>
      <xdr:spPr>
        <a:xfrm flipV="1">
          <a:off x="4114800" y="74877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0"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135467</xdr:rowOff>
    </xdr:to>
    <xdr:cxnSp macro="">
      <xdr:nvCxnSpPr>
        <xdr:cNvPr id="72" name="直線コネクタ 71"/>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115358</xdr:rowOff>
    </xdr:from>
    <xdr:to>
      <xdr:col>19</xdr:col>
      <xdr:colOff>184150</xdr:colOff>
      <xdr:row>43</xdr:row>
      <xdr:rowOff>45508</xdr:rowOff>
    </xdr:to>
    <xdr:sp macro="" textlink="">
      <xdr:nvSpPr>
        <xdr:cNvPr id="73" name="フローチャート: 判断 72"/>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55685</xdr:rowOff>
    </xdr:from>
    <xdr:ext cx="736600" cy="259045"/>
    <xdr:sp macro="" textlink="">
      <xdr:nvSpPr>
        <xdr:cNvPr id="74" name="テキスト ボックス 73"/>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5" name="直線コネクタ 74"/>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8" name="直線コネクタ 77"/>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8" name="楕円 87"/>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9"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2" name="楕円 91"/>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3" name="テキスト ボックス 92"/>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年度から増加傾向にあり、平成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年度及び令和元年度は経常収支比率が</a:t>
          </a:r>
          <a:r>
            <a:rPr kumimoji="1" lang="en-US" altLang="ja-JP" sz="1300">
              <a:latin typeface="ＭＳ Ｐゴシック" panose="020B0600070205080204" pitchFamily="50" charset="-128"/>
              <a:ea typeface="ＭＳ Ｐゴシック" panose="020B0600070205080204" pitchFamily="50" charset="-128"/>
            </a:rPr>
            <a:t>100.9</a:t>
          </a:r>
          <a:r>
            <a:rPr kumimoji="1" lang="ja-JP" altLang="en-US" sz="1300">
              <a:latin typeface="ＭＳ Ｐゴシック" panose="020B0600070205080204" pitchFamily="50" charset="-128"/>
              <a:ea typeface="ＭＳ Ｐゴシック" panose="020B0600070205080204" pitchFamily="50" charset="-128"/>
            </a:rPr>
            <a:t>％となったが、令和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94.4</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改善要因としては、地方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消費税交付金や地方交付税の増等による歳入経常一般財源の増加に加えて、退職手当の減少や、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緊急財政対策に伴う事務事業等の見直し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による歳出経常一般財源の減があげられる。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改善傾向にはあるものの、類似団体と比較すると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％高い状況にあり、今後も財政健全化の取組を継続し、歳出の抑制に努める。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140546</xdr:rowOff>
    </xdr:from>
    <xdr:to>
      <xdr:col>23</xdr:col>
      <xdr:colOff>133350</xdr:colOff>
      <xdr:row>67</xdr:row>
      <xdr:rowOff>47837</xdr:rowOff>
    </xdr:to>
    <xdr:cxnSp macro="">
      <xdr:nvCxnSpPr>
        <xdr:cNvPr id="127" name="直線コネクタ 126"/>
        <xdr:cNvCxnSpPr/>
      </xdr:nvCxnSpPr>
      <xdr:spPr>
        <a:xfrm flipV="1">
          <a:off x="4953000" y="1025609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55473</xdr:rowOff>
    </xdr:from>
    <xdr:ext cx="762000" cy="259045"/>
    <xdr:sp macro="" textlink="">
      <xdr:nvSpPr>
        <xdr:cNvPr id="130" name="財政構造の弾力性最大値テキスト"/>
        <xdr:cNvSpPr txBox="1"/>
      </xdr:nvSpPr>
      <xdr:spPr>
        <a:xfrm>
          <a:off x="5041900" y="99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140546</xdr:rowOff>
    </xdr:from>
    <xdr:to>
      <xdr:col>24</xdr:col>
      <xdr:colOff>12700</xdr:colOff>
      <xdr:row>59</xdr:row>
      <xdr:rowOff>140546</xdr:rowOff>
    </xdr:to>
    <xdr:cxnSp macro="">
      <xdr:nvCxnSpPr>
        <xdr:cNvPr id="131" name="直線コネクタ 130"/>
        <xdr:cNvCxnSpPr/>
      </xdr:nvCxnSpPr>
      <xdr:spPr>
        <a:xfrm>
          <a:off x="4864100" y="1025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4656</xdr:rowOff>
    </xdr:from>
    <xdr:to>
      <xdr:col>23</xdr:col>
      <xdr:colOff>133350</xdr:colOff>
      <xdr:row>68</xdr:row>
      <xdr:rowOff>13123</xdr:rowOff>
    </xdr:to>
    <xdr:cxnSp macro="">
      <xdr:nvCxnSpPr>
        <xdr:cNvPr id="132" name="直線コネクタ 131"/>
        <xdr:cNvCxnSpPr/>
      </xdr:nvCxnSpPr>
      <xdr:spPr>
        <a:xfrm flipV="1">
          <a:off x="4114800" y="11148906"/>
          <a:ext cx="838200" cy="52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63940</xdr:rowOff>
    </xdr:from>
    <xdr:ext cx="762000" cy="259045"/>
    <xdr:sp macro="" textlink="">
      <xdr:nvSpPr>
        <xdr:cNvPr id="133" name="財政構造の弾力性平均値テキスト"/>
        <xdr:cNvSpPr txBox="1"/>
      </xdr:nvSpPr>
      <xdr:spPr>
        <a:xfrm>
          <a:off x="5041900" y="1069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47413</xdr:rowOff>
    </xdr:from>
    <xdr:to>
      <xdr:col>23</xdr:col>
      <xdr:colOff>184150</xdr:colOff>
      <xdr:row>63</xdr:row>
      <xdr:rowOff>149013</xdr:rowOff>
    </xdr:to>
    <xdr:sp macro="" textlink="">
      <xdr:nvSpPr>
        <xdr:cNvPr id="134" name="フローチャート: 判断 133"/>
        <xdr:cNvSpPr/>
      </xdr:nvSpPr>
      <xdr:spPr>
        <a:xfrm>
          <a:off x="49022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68</xdr:row>
      <xdr:rowOff>13123</xdr:rowOff>
    </xdr:from>
    <xdr:to>
      <xdr:col>19</xdr:col>
      <xdr:colOff>133350</xdr:colOff>
      <xdr:row>68</xdr:row>
      <xdr:rowOff>13123</xdr:rowOff>
    </xdr:to>
    <xdr:cxnSp macro="">
      <xdr:nvCxnSpPr>
        <xdr:cNvPr id="135" name="直線コネクタ 134"/>
        <xdr:cNvCxnSpPr/>
      </xdr:nvCxnSpPr>
      <xdr:spPr>
        <a:xfrm>
          <a:off x="3225800" y="116717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135890</xdr:rowOff>
    </xdr:from>
    <xdr:to>
      <xdr:col>19</xdr:col>
      <xdr:colOff>184150</xdr:colOff>
      <xdr:row>64</xdr:row>
      <xdr:rowOff>66040</xdr:rowOff>
    </xdr:to>
    <xdr:sp macro="" textlink="">
      <xdr:nvSpPr>
        <xdr:cNvPr id="136" name="フローチャート: 判断 135"/>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76217</xdr:rowOff>
    </xdr:from>
    <xdr:ext cx="736600" cy="259045"/>
    <xdr:sp macro="" textlink="">
      <xdr:nvSpPr>
        <xdr:cNvPr id="137" name="テキスト ボックス 136"/>
        <xdr:cNvSpPr txBox="1"/>
      </xdr:nvSpPr>
      <xdr:spPr>
        <a:xfrm>
          <a:off x="3733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162983</xdr:rowOff>
    </xdr:from>
    <xdr:to>
      <xdr:col>15</xdr:col>
      <xdr:colOff>82550</xdr:colOff>
      <xdr:row>68</xdr:row>
      <xdr:rowOff>13123</xdr:rowOff>
    </xdr:to>
    <xdr:cxnSp macro="">
      <xdr:nvCxnSpPr>
        <xdr:cNvPr id="138" name="直線コネクタ 137"/>
        <xdr:cNvCxnSpPr/>
      </xdr:nvCxnSpPr>
      <xdr:spPr>
        <a:xfrm>
          <a:off x="2336800" y="11478683"/>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79587</xdr:rowOff>
    </xdr:from>
    <xdr:to>
      <xdr:col>15</xdr:col>
      <xdr:colOff>133350</xdr:colOff>
      <xdr:row>64</xdr:row>
      <xdr:rowOff>9737</xdr:rowOff>
    </xdr:to>
    <xdr:sp macro="" textlink="">
      <xdr:nvSpPr>
        <xdr:cNvPr id="139" name="フローチャート: 判断 138"/>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19914</xdr:rowOff>
    </xdr:from>
    <xdr:ext cx="762000" cy="259045"/>
    <xdr:sp macro="" textlink="">
      <xdr:nvSpPr>
        <xdr:cNvPr id="140" name="テキスト ボックス 139"/>
        <xdr:cNvSpPr txBox="1"/>
      </xdr:nvSpPr>
      <xdr:spPr>
        <a:xfrm>
          <a:off x="2844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165523</xdr:rowOff>
    </xdr:from>
    <xdr:to>
      <xdr:col>11</xdr:col>
      <xdr:colOff>31750</xdr:colOff>
      <xdr:row>66</xdr:row>
      <xdr:rowOff>162983</xdr:rowOff>
    </xdr:to>
    <xdr:cxnSp macro="">
      <xdr:nvCxnSpPr>
        <xdr:cNvPr id="141" name="直線コネクタ 140"/>
        <xdr:cNvCxnSpPr/>
      </xdr:nvCxnSpPr>
      <xdr:spPr>
        <a:xfrm>
          <a:off x="1447800" y="11309773"/>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138430</xdr:rowOff>
    </xdr:from>
    <xdr:to>
      <xdr:col>11</xdr:col>
      <xdr:colOff>82550</xdr:colOff>
      <xdr:row>63</xdr:row>
      <xdr:rowOff>68580</xdr:rowOff>
    </xdr:to>
    <xdr:sp macro="" textlink="">
      <xdr:nvSpPr>
        <xdr:cNvPr id="142" name="フローチャート: 判断 141"/>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78757</xdr:rowOff>
    </xdr:from>
    <xdr:ext cx="762000" cy="259045"/>
    <xdr:sp macro="" textlink="">
      <xdr:nvSpPr>
        <xdr:cNvPr id="143" name="テキスト ボックス 142"/>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4" name="フローチャート: 判断 143"/>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45" name="テキスト ボックス 144"/>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125306</xdr:rowOff>
    </xdr:from>
    <xdr:to>
      <xdr:col>23</xdr:col>
      <xdr:colOff>184150</xdr:colOff>
      <xdr:row>65</xdr:row>
      <xdr:rowOff>55456</xdr:rowOff>
    </xdr:to>
    <xdr:sp macro="" textlink="">
      <xdr:nvSpPr>
        <xdr:cNvPr id="151" name="楕円 150"/>
        <xdr:cNvSpPr/>
      </xdr:nvSpPr>
      <xdr:spPr>
        <a:xfrm>
          <a:off x="49022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97383</xdr:rowOff>
    </xdr:from>
    <xdr:ext cx="762000" cy="259045"/>
    <xdr:sp macro="" textlink="">
      <xdr:nvSpPr>
        <xdr:cNvPr id="152" name="財政構造の弾力性該当値テキスト"/>
        <xdr:cNvSpPr txBox="1"/>
      </xdr:nvSpPr>
      <xdr:spPr>
        <a:xfrm>
          <a:off x="5041900" y="1107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133773</xdr:rowOff>
    </xdr:from>
    <xdr:to>
      <xdr:col>19</xdr:col>
      <xdr:colOff>184150</xdr:colOff>
      <xdr:row>68</xdr:row>
      <xdr:rowOff>63923</xdr:rowOff>
    </xdr:to>
    <xdr:sp macro="" textlink="">
      <xdr:nvSpPr>
        <xdr:cNvPr id="153" name="楕円 152"/>
        <xdr:cNvSpPr/>
      </xdr:nvSpPr>
      <xdr:spPr>
        <a:xfrm>
          <a:off x="4064000" y="1162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68</xdr:row>
      <xdr:rowOff>48700</xdr:rowOff>
    </xdr:from>
    <xdr:ext cx="736600" cy="259045"/>
    <xdr:sp macro="" textlink="">
      <xdr:nvSpPr>
        <xdr:cNvPr id="154" name="テキスト ボックス 153"/>
        <xdr:cNvSpPr txBox="1"/>
      </xdr:nvSpPr>
      <xdr:spPr>
        <a:xfrm>
          <a:off x="3733800" y="11707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133773</xdr:rowOff>
    </xdr:from>
    <xdr:to>
      <xdr:col>15</xdr:col>
      <xdr:colOff>133350</xdr:colOff>
      <xdr:row>68</xdr:row>
      <xdr:rowOff>63923</xdr:rowOff>
    </xdr:to>
    <xdr:sp macro="" textlink="">
      <xdr:nvSpPr>
        <xdr:cNvPr id="155" name="楕円 154"/>
        <xdr:cNvSpPr/>
      </xdr:nvSpPr>
      <xdr:spPr>
        <a:xfrm>
          <a:off x="3175000" y="1162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68</xdr:row>
      <xdr:rowOff>48700</xdr:rowOff>
    </xdr:from>
    <xdr:ext cx="762000" cy="259045"/>
    <xdr:sp macro="" textlink="">
      <xdr:nvSpPr>
        <xdr:cNvPr id="156" name="テキスト ボックス 155"/>
        <xdr:cNvSpPr txBox="1"/>
      </xdr:nvSpPr>
      <xdr:spPr>
        <a:xfrm>
          <a:off x="2844800" y="1170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112183</xdr:rowOff>
    </xdr:from>
    <xdr:to>
      <xdr:col>11</xdr:col>
      <xdr:colOff>82550</xdr:colOff>
      <xdr:row>67</xdr:row>
      <xdr:rowOff>42333</xdr:rowOff>
    </xdr:to>
    <xdr:sp macro="" textlink="">
      <xdr:nvSpPr>
        <xdr:cNvPr id="157" name="楕円 156"/>
        <xdr:cNvSpPr/>
      </xdr:nvSpPr>
      <xdr:spPr>
        <a:xfrm>
          <a:off x="2286000" y="114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27110</xdr:rowOff>
    </xdr:from>
    <xdr:ext cx="762000" cy="259045"/>
    <xdr:sp macro="" textlink="">
      <xdr:nvSpPr>
        <xdr:cNvPr id="158" name="テキスト ボックス 157"/>
        <xdr:cNvSpPr txBox="1"/>
      </xdr:nvSpPr>
      <xdr:spPr>
        <a:xfrm>
          <a:off x="1955800" y="1151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114723</xdr:rowOff>
    </xdr:from>
    <xdr:to>
      <xdr:col>7</xdr:col>
      <xdr:colOff>31750</xdr:colOff>
      <xdr:row>66</xdr:row>
      <xdr:rowOff>44873</xdr:rowOff>
    </xdr:to>
    <xdr:sp macro="" textlink="">
      <xdr:nvSpPr>
        <xdr:cNvPr id="159" name="楕円 158"/>
        <xdr:cNvSpPr/>
      </xdr:nvSpPr>
      <xdr:spPr>
        <a:xfrm>
          <a:off x="1397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29650</xdr:rowOff>
    </xdr:from>
    <xdr:ext cx="762000" cy="259045"/>
    <xdr:sp macro="" textlink="">
      <xdr:nvSpPr>
        <xdr:cNvPr id="160" name="テキスト ボックス 159"/>
        <xdr:cNvSpPr txBox="1"/>
      </xdr:nvSpPr>
      <xdr:spPr>
        <a:xfrm>
          <a:off x="1066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[205,374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人件費は減少したものの、新型コロナウイルス感染症対策で行った職員テレワーク環境整備や感染対策物品の購入等の増により物件費が増額し、基準となる人口も減少したため、結果として人口一人当たりの決算額は</a:t>
          </a:r>
          <a:r>
            <a:rPr kumimoji="1" lang="en-US" altLang="ja-JP" sz="1300">
              <a:latin typeface="ＭＳ Ｐゴシック" panose="020B0600070205080204" pitchFamily="50" charset="-128"/>
              <a:ea typeface="ＭＳ Ｐゴシック" panose="020B0600070205080204" pitchFamily="50" charset="-128"/>
            </a:rPr>
            <a:t>8,749</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近年は類似団体平均や大分県平均と比較しても高い値で推移していることから、より一層の経費抑制に努める必要がある。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42207</xdr:rowOff>
    </xdr:from>
    <xdr:to>
      <xdr:col>23</xdr:col>
      <xdr:colOff>133350</xdr:colOff>
      <xdr:row>88</xdr:row>
      <xdr:rowOff>151316</xdr:rowOff>
    </xdr:to>
    <xdr:cxnSp macro="">
      <xdr:nvCxnSpPr>
        <xdr:cNvPr id="192" name="直線コネクタ 191"/>
        <xdr:cNvCxnSpPr/>
      </xdr:nvCxnSpPr>
      <xdr:spPr>
        <a:xfrm flipV="1">
          <a:off x="4953000" y="13929657"/>
          <a:ext cx="0" cy="1309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123393</xdr:rowOff>
    </xdr:from>
    <xdr:ext cx="762000" cy="259045"/>
    <xdr:sp macro="" textlink="">
      <xdr:nvSpPr>
        <xdr:cNvPr id="193" name="人件費・物件費等の状況最小値テキスト"/>
        <xdr:cNvSpPr txBox="1"/>
      </xdr:nvSpPr>
      <xdr:spPr>
        <a:xfrm>
          <a:off x="5041900" y="1521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151316</xdr:rowOff>
    </xdr:from>
    <xdr:to>
      <xdr:col>24</xdr:col>
      <xdr:colOff>12700</xdr:colOff>
      <xdr:row>88</xdr:row>
      <xdr:rowOff>151316</xdr:rowOff>
    </xdr:to>
    <xdr:cxnSp macro="">
      <xdr:nvCxnSpPr>
        <xdr:cNvPr id="194" name="直線コネクタ 193"/>
        <xdr:cNvCxnSpPr/>
      </xdr:nvCxnSpPr>
      <xdr:spPr>
        <a:xfrm>
          <a:off x="4864100" y="152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128584</xdr:rowOff>
    </xdr:from>
    <xdr:ext cx="762000" cy="259045"/>
    <xdr:sp macro="" textlink="">
      <xdr:nvSpPr>
        <xdr:cNvPr id="195" name="人件費・物件費等の状況最大値テキスト"/>
        <xdr:cNvSpPr txBox="1"/>
      </xdr:nvSpPr>
      <xdr:spPr>
        <a:xfrm>
          <a:off x="5041900" y="136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42207</xdr:rowOff>
    </xdr:from>
    <xdr:to>
      <xdr:col>24</xdr:col>
      <xdr:colOff>12700</xdr:colOff>
      <xdr:row>81</xdr:row>
      <xdr:rowOff>42207</xdr:rowOff>
    </xdr:to>
    <xdr:cxnSp macro="">
      <xdr:nvCxnSpPr>
        <xdr:cNvPr id="196" name="直線コネクタ 195"/>
        <xdr:cNvCxnSpPr/>
      </xdr:nvCxnSpPr>
      <xdr:spPr>
        <a:xfrm>
          <a:off x="4864100" y="139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7575</xdr:rowOff>
    </xdr:from>
    <xdr:to>
      <xdr:col>23</xdr:col>
      <xdr:colOff>133350</xdr:colOff>
      <xdr:row>84</xdr:row>
      <xdr:rowOff>67892</xdr:rowOff>
    </xdr:to>
    <xdr:cxnSp macro="">
      <xdr:nvCxnSpPr>
        <xdr:cNvPr id="197" name="直線コネクタ 196"/>
        <xdr:cNvCxnSpPr/>
      </xdr:nvCxnSpPr>
      <xdr:spPr>
        <a:xfrm>
          <a:off x="4114800" y="14409375"/>
          <a:ext cx="838200" cy="6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80373</xdr:rowOff>
    </xdr:from>
    <xdr:ext cx="762000" cy="259045"/>
    <xdr:sp macro="" textlink="">
      <xdr:nvSpPr>
        <xdr:cNvPr id="198" name="人件費・物件費等の状況平均値テキスト"/>
        <xdr:cNvSpPr txBox="1"/>
      </xdr:nvSpPr>
      <xdr:spPr>
        <a:xfrm>
          <a:off x="5041900" y="14139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63846</xdr:rowOff>
    </xdr:from>
    <xdr:to>
      <xdr:col>23</xdr:col>
      <xdr:colOff>184150</xdr:colOff>
      <xdr:row>83</xdr:row>
      <xdr:rowOff>165446</xdr:rowOff>
    </xdr:to>
    <xdr:sp macro="" textlink="">
      <xdr:nvSpPr>
        <xdr:cNvPr id="199" name="フローチャート: 判断 198"/>
        <xdr:cNvSpPr/>
      </xdr:nvSpPr>
      <xdr:spPr>
        <a:xfrm>
          <a:off x="4902200" y="142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124994</xdr:rowOff>
    </xdr:from>
    <xdr:to>
      <xdr:col>19</xdr:col>
      <xdr:colOff>133350</xdr:colOff>
      <xdr:row>84</xdr:row>
      <xdr:rowOff>7575</xdr:rowOff>
    </xdr:to>
    <xdr:cxnSp macro="">
      <xdr:nvCxnSpPr>
        <xdr:cNvPr id="200" name="直線コネクタ 199"/>
        <xdr:cNvCxnSpPr/>
      </xdr:nvCxnSpPr>
      <xdr:spPr>
        <a:xfrm>
          <a:off x="3225800" y="14355344"/>
          <a:ext cx="889000" cy="5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147648</xdr:rowOff>
    </xdr:from>
    <xdr:to>
      <xdr:col>19</xdr:col>
      <xdr:colOff>184150</xdr:colOff>
      <xdr:row>83</xdr:row>
      <xdr:rowOff>77798</xdr:rowOff>
    </xdr:to>
    <xdr:sp macro="" textlink="">
      <xdr:nvSpPr>
        <xdr:cNvPr id="201" name="フローチャート: 判断 200"/>
        <xdr:cNvSpPr/>
      </xdr:nvSpPr>
      <xdr:spPr>
        <a:xfrm>
          <a:off x="4064000" y="1420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87975</xdr:rowOff>
    </xdr:from>
    <xdr:ext cx="736600" cy="259045"/>
    <xdr:sp macro="" textlink="">
      <xdr:nvSpPr>
        <xdr:cNvPr id="202" name="テキスト ボックス 201"/>
        <xdr:cNvSpPr txBox="1"/>
      </xdr:nvSpPr>
      <xdr:spPr>
        <a:xfrm>
          <a:off x="3733800" y="13975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92777</xdr:rowOff>
    </xdr:from>
    <xdr:to>
      <xdr:col>15</xdr:col>
      <xdr:colOff>82550</xdr:colOff>
      <xdr:row>83</xdr:row>
      <xdr:rowOff>124994</xdr:rowOff>
    </xdr:to>
    <xdr:cxnSp macro="">
      <xdr:nvCxnSpPr>
        <xdr:cNvPr id="203" name="直線コネクタ 202"/>
        <xdr:cNvCxnSpPr/>
      </xdr:nvCxnSpPr>
      <xdr:spPr>
        <a:xfrm>
          <a:off x="2336800" y="14323127"/>
          <a:ext cx="889000" cy="3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91315</xdr:rowOff>
    </xdr:from>
    <xdr:to>
      <xdr:col>15</xdr:col>
      <xdr:colOff>133350</xdr:colOff>
      <xdr:row>83</xdr:row>
      <xdr:rowOff>21465</xdr:rowOff>
    </xdr:to>
    <xdr:sp macro="" textlink="">
      <xdr:nvSpPr>
        <xdr:cNvPr id="204" name="フローチャート: 判断 203"/>
        <xdr:cNvSpPr/>
      </xdr:nvSpPr>
      <xdr:spPr>
        <a:xfrm>
          <a:off x="3175000" y="141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31642</xdr:rowOff>
    </xdr:from>
    <xdr:ext cx="762000" cy="259045"/>
    <xdr:sp macro="" textlink="">
      <xdr:nvSpPr>
        <xdr:cNvPr id="205" name="テキスト ボックス 204"/>
        <xdr:cNvSpPr txBox="1"/>
      </xdr:nvSpPr>
      <xdr:spPr>
        <a:xfrm>
          <a:off x="2844800" y="1391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35692</xdr:rowOff>
    </xdr:from>
    <xdr:to>
      <xdr:col>11</xdr:col>
      <xdr:colOff>31750</xdr:colOff>
      <xdr:row>83</xdr:row>
      <xdr:rowOff>92777</xdr:rowOff>
    </xdr:to>
    <xdr:cxnSp macro="">
      <xdr:nvCxnSpPr>
        <xdr:cNvPr id="206" name="直線コネクタ 205"/>
        <xdr:cNvCxnSpPr/>
      </xdr:nvCxnSpPr>
      <xdr:spPr>
        <a:xfrm>
          <a:off x="1447800" y="14266042"/>
          <a:ext cx="889000" cy="5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34066</xdr:rowOff>
    </xdr:from>
    <xdr:to>
      <xdr:col>11</xdr:col>
      <xdr:colOff>82550</xdr:colOff>
      <xdr:row>82</xdr:row>
      <xdr:rowOff>135666</xdr:rowOff>
    </xdr:to>
    <xdr:sp macro="" textlink="">
      <xdr:nvSpPr>
        <xdr:cNvPr id="207" name="フローチャート: 判断 206"/>
        <xdr:cNvSpPr/>
      </xdr:nvSpPr>
      <xdr:spPr>
        <a:xfrm>
          <a:off x="2286000" y="1409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145843</xdr:rowOff>
    </xdr:from>
    <xdr:ext cx="762000" cy="259045"/>
    <xdr:sp macro="" textlink="">
      <xdr:nvSpPr>
        <xdr:cNvPr id="208" name="テキスト ボックス 207"/>
        <xdr:cNvSpPr txBox="1"/>
      </xdr:nvSpPr>
      <xdr:spPr>
        <a:xfrm>
          <a:off x="1955800" y="138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29998</xdr:rowOff>
    </xdr:from>
    <xdr:to>
      <xdr:col>7</xdr:col>
      <xdr:colOff>31750</xdr:colOff>
      <xdr:row>82</xdr:row>
      <xdr:rowOff>131598</xdr:rowOff>
    </xdr:to>
    <xdr:sp macro="" textlink="">
      <xdr:nvSpPr>
        <xdr:cNvPr id="209" name="フローチャート: 判断 208"/>
        <xdr:cNvSpPr/>
      </xdr:nvSpPr>
      <xdr:spPr>
        <a:xfrm>
          <a:off x="1397000" y="1408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141775</xdr:rowOff>
    </xdr:from>
    <xdr:ext cx="762000" cy="259045"/>
    <xdr:sp macro="" textlink="">
      <xdr:nvSpPr>
        <xdr:cNvPr id="210" name="テキスト ボックス 209"/>
        <xdr:cNvSpPr txBox="1"/>
      </xdr:nvSpPr>
      <xdr:spPr>
        <a:xfrm>
          <a:off x="1066800" y="1385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17092</xdr:rowOff>
    </xdr:from>
    <xdr:to>
      <xdr:col>23</xdr:col>
      <xdr:colOff>184150</xdr:colOff>
      <xdr:row>84</xdr:row>
      <xdr:rowOff>118692</xdr:rowOff>
    </xdr:to>
    <xdr:sp macro="" textlink="">
      <xdr:nvSpPr>
        <xdr:cNvPr id="216" name="楕円 215"/>
        <xdr:cNvSpPr/>
      </xdr:nvSpPr>
      <xdr:spPr>
        <a:xfrm>
          <a:off x="4902200" y="1441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160619</xdr:rowOff>
    </xdr:from>
    <xdr:ext cx="762000" cy="259045"/>
    <xdr:sp macro="" textlink="">
      <xdr:nvSpPr>
        <xdr:cNvPr id="217" name="人件費・物件費等の状況該当値テキスト"/>
        <xdr:cNvSpPr txBox="1"/>
      </xdr:nvSpPr>
      <xdr:spPr>
        <a:xfrm>
          <a:off x="5041900" y="14390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128225</xdr:rowOff>
    </xdr:from>
    <xdr:to>
      <xdr:col>19</xdr:col>
      <xdr:colOff>184150</xdr:colOff>
      <xdr:row>84</xdr:row>
      <xdr:rowOff>58375</xdr:rowOff>
    </xdr:to>
    <xdr:sp macro="" textlink="">
      <xdr:nvSpPr>
        <xdr:cNvPr id="218" name="楕円 217"/>
        <xdr:cNvSpPr/>
      </xdr:nvSpPr>
      <xdr:spPr>
        <a:xfrm>
          <a:off x="4064000" y="1435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43152</xdr:rowOff>
    </xdr:from>
    <xdr:ext cx="736600" cy="259045"/>
    <xdr:sp macro="" textlink="">
      <xdr:nvSpPr>
        <xdr:cNvPr id="219" name="テキスト ボックス 218"/>
        <xdr:cNvSpPr txBox="1"/>
      </xdr:nvSpPr>
      <xdr:spPr>
        <a:xfrm>
          <a:off x="3733800" y="14444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74194</xdr:rowOff>
    </xdr:from>
    <xdr:to>
      <xdr:col>15</xdr:col>
      <xdr:colOff>133350</xdr:colOff>
      <xdr:row>84</xdr:row>
      <xdr:rowOff>4344</xdr:rowOff>
    </xdr:to>
    <xdr:sp macro="" textlink="">
      <xdr:nvSpPr>
        <xdr:cNvPr id="220" name="楕円 219"/>
        <xdr:cNvSpPr/>
      </xdr:nvSpPr>
      <xdr:spPr>
        <a:xfrm>
          <a:off x="3175000" y="1430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160571</xdr:rowOff>
    </xdr:from>
    <xdr:ext cx="762000" cy="259045"/>
    <xdr:sp macro="" textlink="">
      <xdr:nvSpPr>
        <xdr:cNvPr id="221" name="テキスト ボックス 220"/>
        <xdr:cNvSpPr txBox="1"/>
      </xdr:nvSpPr>
      <xdr:spPr>
        <a:xfrm>
          <a:off x="2844800" y="1439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41977</xdr:rowOff>
    </xdr:from>
    <xdr:to>
      <xdr:col>11</xdr:col>
      <xdr:colOff>82550</xdr:colOff>
      <xdr:row>83</xdr:row>
      <xdr:rowOff>143577</xdr:rowOff>
    </xdr:to>
    <xdr:sp macro="" textlink="">
      <xdr:nvSpPr>
        <xdr:cNvPr id="222" name="楕円 221"/>
        <xdr:cNvSpPr/>
      </xdr:nvSpPr>
      <xdr:spPr>
        <a:xfrm>
          <a:off x="2286000" y="1427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128354</xdr:rowOff>
    </xdr:from>
    <xdr:ext cx="762000" cy="259045"/>
    <xdr:sp macro="" textlink="">
      <xdr:nvSpPr>
        <xdr:cNvPr id="223" name="テキスト ボックス 222"/>
        <xdr:cNvSpPr txBox="1"/>
      </xdr:nvSpPr>
      <xdr:spPr>
        <a:xfrm>
          <a:off x="1955800" y="1435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156342</xdr:rowOff>
    </xdr:from>
    <xdr:to>
      <xdr:col>7</xdr:col>
      <xdr:colOff>31750</xdr:colOff>
      <xdr:row>83</xdr:row>
      <xdr:rowOff>86492</xdr:rowOff>
    </xdr:to>
    <xdr:sp macro="" textlink="">
      <xdr:nvSpPr>
        <xdr:cNvPr id="224" name="楕円 223"/>
        <xdr:cNvSpPr/>
      </xdr:nvSpPr>
      <xdr:spPr>
        <a:xfrm>
          <a:off x="1397000" y="1421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71269</xdr:rowOff>
    </xdr:from>
    <xdr:ext cx="762000" cy="259045"/>
    <xdr:sp macro="" textlink="">
      <xdr:nvSpPr>
        <xdr:cNvPr id="225" name="テキスト ボックス 224"/>
        <xdr:cNvSpPr txBox="1"/>
      </xdr:nvSpPr>
      <xdr:spPr>
        <a:xfrm>
          <a:off x="1066800" y="143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96.2</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令和元年度は、緊急財政対策に伴う職員の給与カット等の影響によりラスパイレス指数が大幅に改善しており、令和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年度についても引き続き同程度で推移した形となった。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今後も適切な人員配置を行い、業務効率の高い組織づくりを継続していくことで給与水準の適正化に努める。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18143</xdr:rowOff>
    </xdr:to>
    <xdr:cxnSp macro="">
      <xdr:nvCxnSpPr>
        <xdr:cNvPr id="256" name="直線コネクタ 255"/>
        <xdr:cNvCxnSpPr/>
      </xdr:nvCxnSpPr>
      <xdr:spPr>
        <a:xfrm flipV="1">
          <a:off x="17018000" y="1379492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7"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8" name="直線コネクタ 257"/>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30843</xdr:rowOff>
    </xdr:from>
    <xdr:to>
      <xdr:col>81</xdr:col>
      <xdr:colOff>44450</xdr:colOff>
      <xdr:row>84</xdr:row>
      <xdr:rowOff>65314</xdr:rowOff>
    </xdr:to>
    <xdr:cxnSp macro="">
      <xdr:nvCxnSpPr>
        <xdr:cNvPr id="261" name="直線コネクタ 260"/>
        <xdr:cNvCxnSpPr/>
      </xdr:nvCxnSpPr>
      <xdr:spPr>
        <a:xfrm>
          <a:off x="16179800" y="144326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2"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30843</xdr:rowOff>
    </xdr:from>
    <xdr:to>
      <xdr:col>77</xdr:col>
      <xdr:colOff>44450</xdr:colOff>
      <xdr:row>88</xdr:row>
      <xdr:rowOff>68943</xdr:rowOff>
    </xdr:to>
    <xdr:cxnSp macro="">
      <xdr:nvCxnSpPr>
        <xdr:cNvPr id="264" name="直線コネクタ 263"/>
        <xdr:cNvCxnSpPr/>
      </xdr:nvCxnSpPr>
      <xdr:spPr>
        <a:xfrm flipV="1">
          <a:off x="15290800" y="14432643"/>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65" name="フローチャート: 判断 264"/>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119034</xdr:rowOff>
    </xdr:from>
    <xdr:ext cx="736600" cy="259045"/>
    <xdr:sp macro="" textlink="">
      <xdr:nvSpPr>
        <xdr:cNvPr id="266" name="テキスト ボックス 265"/>
        <xdr:cNvSpPr txBox="1"/>
      </xdr:nvSpPr>
      <xdr:spPr>
        <a:xfrm>
          <a:off x="15798800" y="1469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68943</xdr:rowOff>
    </xdr:from>
    <xdr:to>
      <xdr:col>72</xdr:col>
      <xdr:colOff>203200</xdr:colOff>
      <xdr:row>88</xdr:row>
      <xdr:rowOff>120650</xdr:rowOff>
    </xdr:to>
    <xdr:cxnSp macro="">
      <xdr:nvCxnSpPr>
        <xdr:cNvPr id="267" name="直線コネクタ 266"/>
        <xdr:cNvCxnSpPr/>
      </xdr:nvCxnSpPr>
      <xdr:spPr>
        <a:xfrm flipV="1">
          <a:off x="14401800" y="151565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9" name="テキスト ボックス 268"/>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88</xdr:row>
      <xdr:rowOff>155121</xdr:rowOff>
    </xdr:to>
    <xdr:cxnSp macro="">
      <xdr:nvCxnSpPr>
        <xdr:cNvPr id="270" name="直線コネクタ 269"/>
        <xdr:cNvCxnSpPr/>
      </xdr:nvCxnSpPr>
      <xdr:spPr>
        <a:xfrm flipV="1">
          <a:off x="13512800" y="152082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72" name="テキスト ボックス 271"/>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73" name="フローチャート: 判断 272"/>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4" name="テキスト ボックス 273"/>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80" name="楕円 279"/>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31041</xdr:rowOff>
    </xdr:from>
    <xdr:ext cx="762000" cy="259045"/>
    <xdr:sp macro="" textlink="">
      <xdr:nvSpPr>
        <xdr:cNvPr id="281" name="給与水準   （国との比較）該当値テキスト"/>
        <xdr:cNvSpPr txBox="1"/>
      </xdr:nvSpPr>
      <xdr:spPr>
        <a:xfrm>
          <a:off x="171069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151493</xdr:rowOff>
    </xdr:from>
    <xdr:to>
      <xdr:col>77</xdr:col>
      <xdr:colOff>95250</xdr:colOff>
      <xdr:row>84</xdr:row>
      <xdr:rowOff>81643</xdr:rowOff>
    </xdr:to>
    <xdr:sp macro="" textlink="">
      <xdr:nvSpPr>
        <xdr:cNvPr id="282" name="楕円 281"/>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91820</xdr:rowOff>
    </xdr:from>
    <xdr:ext cx="736600" cy="259045"/>
    <xdr:sp macro="" textlink="">
      <xdr:nvSpPr>
        <xdr:cNvPr id="283" name="テキスト ボックス 282"/>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18143</xdr:rowOff>
    </xdr:from>
    <xdr:to>
      <xdr:col>73</xdr:col>
      <xdr:colOff>44450</xdr:colOff>
      <xdr:row>88</xdr:row>
      <xdr:rowOff>119743</xdr:rowOff>
    </xdr:to>
    <xdr:sp macro="" textlink="">
      <xdr:nvSpPr>
        <xdr:cNvPr id="284" name="楕円 283"/>
        <xdr:cNvSpPr/>
      </xdr:nvSpPr>
      <xdr:spPr>
        <a:xfrm>
          <a:off x="15240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104520</xdr:rowOff>
    </xdr:from>
    <xdr:ext cx="762000" cy="259045"/>
    <xdr:sp macro="" textlink="">
      <xdr:nvSpPr>
        <xdr:cNvPr id="285" name="テキスト ボックス 284"/>
        <xdr:cNvSpPr txBox="1"/>
      </xdr:nvSpPr>
      <xdr:spPr>
        <a:xfrm>
          <a:off x="14909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6" name="楕円 285"/>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7" name="テキスト ボックス 286"/>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104321</xdr:rowOff>
    </xdr:from>
    <xdr:to>
      <xdr:col>64</xdr:col>
      <xdr:colOff>152400</xdr:colOff>
      <xdr:row>89</xdr:row>
      <xdr:rowOff>34471</xdr:rowOff>
    </xdr:to>
    <xdr:sp macro="" textlink="">
      <xdr:nvSpPr>
        <xdr:cNvPr id="288" name="楕円 287"/>
        <xdr:cNvSpPr/>
      </xdr:nvSpPr>
      <xdr:spPr>
        <a:xfrm>
          <a:off x="13462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19248</xdr:rowOff>
    </xdr:from>
    <xdr:ext cx="762000" cy="259045"/>
    <xdr:sp macro="" textlink="">
      <xdr:nvSpPr>
        <xdr:cNvPr id="289" name="テキスト ボックス 288"/>
        <xdr:cNvSpPr txBox="1"/>
      </xdr:nvSpPr>
      <xdr:spPr>
        <a:xfrm>
          <a:off x="13131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9.92</a:t>
          </a:r>
          <a:r>
            <a:rPr kumimoji="1" lang="ja-JP" altLang="en-US" sz="1300">
              <a:latin typeface="ＭＳ Ｐゴシック" panose="020B0600070205080204" pitchFamily="50" charset="-128"/>
              <a:ea typeface="ＭＳ Ｐゴシック" panose="020B0600070205080204" pitchFamily="50" charset="-128"/>
            </a:rPr>
            <a:t>人となりほぼ横ばいで推移した。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類似団体と比較すると高い傾向にあるが、人員配置の見直し等について継続中であり改善傾向にある。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人口減少が進む中、高まっていく行政ニーズに対し、限られた人的資源の効率的な運用を図り、職員数の適正化に努める。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151130</xdr:rowOff>
    </xdr:from>
    <xdr:to>
      <xdr:col>81</xdr:col>
      <xdr:colOff>44450</xdr:colOff>
      <xdr:row>67</xdr:row>
      <xdr:rowOff>23132</xdr:rowOff>
    </xdr:to>
    <xdr:cxnSp macro="">
      <xdr:nvCxnSpPr>
        <xdr:cNvPr id="321" name="直線コネクタ 320"/>
        <xdr:cNvCxnSpPr/>
      </xdr:nvCxnSpPr>
      <xdr:spPr>
        <a:xfrm flipV="1">
          <a:off x="17018000" y="10095230"/>
          <a:ext cx="0" cy="1415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166659</xdr:rowOff>
    </xdr:from>
    <xdr:ext cx="762000" cy="259045"/>
    <xdr:sp macro="" textlink="">
      <xdr:nvSpPr>
        <xdr:cNvPr id="322" name="定員管理の状況最小値テキスト"/>
        <xdr:cNvSpPr txBox="1"/>
      </xdr:nvSpPr>
      <xdr:spPr>
        <a:xfrm>
          <a:off x="17106900" y="1148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23132</xdr:rowOff>
    </xdr:from>
    <xdr:to>
      <xdr:col>81</xdr:col>
      <xdr:colOff>133350</xdr:colOff>
      <xdr:row>67</xdr:row>
      <xdr:rowOff>23132</xdr:rowOff>
    </xdr:to>
    <xdr:cxnSp macro="">
      <xdr:nvCxnSpPr>
        <xdr:cNvPr id="323" name="直線コネクタ 322"/>
        <xdr:cNvCxnSpPr/>
      </xdr:nvCxnSpPr>
      <xdr:spPr>
        <a:xfrm>
          <a:off x="16929100" y="11510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66057</xdr:rowOff>
    </xdr:from>
    <xdr:ext cx="762000" cy="259045"/>
    <xdr:sp macro="" textlink="">
      <xdr:nvSpPr>
        <xdr:cNvPr id="324"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151130</xdr:rowOff>
    </xdr:from>
    <xdr:to>
      <xdr:col>81</xdr:col>
      <xdr:colOff>133350</xdr:colOff>
      <xdr:row>58</xdr:row>
      <xdr:rowOff>151130</xdr:rowOff>
    </xdr:to>
    <xdr:cxnSp macro="">
      <xdr:nvCxnSpPr>
        <xdr:cNvPr id="325" name="直線コネクタ 324"/>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148681</xdr:rowOff>
    </xdr:from>
    <xdr:to>
      <xdr:col>81</xdr:col>
      <xdr:colOff>44450</xdr:colOff>
      <xdr:row>61</xdr:row>
      <xdr:rowOff>150404</xdr:rowOff>
    </xdr:to>
    <xdr:cxnSp macro="">
      <xdr:nvCxnSpPr>
        <xdr:cNvPr id="326" name="直線コネクタ 325"/>
        <xdr:cNvCxnSpPr/>
      </xdr:nvCxnSpPr>
      <xdr:spPr>
        <a:xfrm>
          <a:off x="16179800" y="10607131"/>
          <a:ext cx="8382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109237</xdr:rowOff>
    </xdr:from>
    <xdr:ext cx="762000" cy="259045"/>
    <xdr:sp macro="" textlink="">
      <xdr:nvSpPr>
        <xdr:cNvPr id="327" name="定員管理の状況平均値テキスト"/>
        <xdr:cNvSpPr txBox="1"/>
      </xdr:nvSpPr>
      <xdr:spPr>
        <a:xfrm>
          <a:off x="17106900" y="1039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92710</xdr:rowOff>
    </xdr:from>
    <xdr:to>
      <xdr:col>81</xdr:col>
      <xdr:colOff>95250</xdr:colOff>
      <xdr:row>62</xdr:row>
      <xdr:rowOff>22860</xdr:rowOff>
    </xdr:to>
    <xdr:sp macro="" textlink="">
      <xdr:nvSpPr>
        <xdr:cNvPr id="328" name="フローチャート: 判断 327"/>
        <xdr:cNvSpPr/>
      </xdr:nvSpPr>
      <xdr:spPr>
        <a:xfrm>
          <a:off x="169672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148681</xdr:rowOff>
    </xdr:from>
    <xdr:to>
      <xdr:col>77</xdr:col>
      <xdr:colOff>44450</xdr:colOff>
      <xdr:row>62</xdr:row>
      <xdr:rowOff>42726</xdr:rowOff>
    </xdr:to>
    <xdr:cxnSp macro="">
      <xdr:nvCxnSpPr>
        <xdr:cNvPr id="329" name="直線コネクタ 328"/>
        <xdr:cNvCxnSpPr/>
      </xdr:nvCxnSpPr>
      <xdr:spPr>
        <a:xfrm flipV="1">
          <a:off x="15290800" y="10607131"/>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85816</xdr:rowOff>
    </xdr:from>
    <xdr:to>
      <xdr:col>77</xdr:col>
      <xdr:colOff>95250</xdr:colOff>
      <xdr:row>62</xdr:row>
      <xdr:rowOff>15966</xdr:rowOff>
    </xdr:to>
    <xdr:sp macro="" textlink="">
      <xdr:nvSpPr>
        <xdr:cNvPr id="330" name="フローチャート: 判断 329"/>
        <xdr:cNvSpPr/>
      </xdr:nvSpPr>
      <xdr:spPr>
        <a:xfrm>
          <a:off x="16129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26143</xdr:rowOff>
    </xdr:from>
    <xdr:ext cx="736600" cy="259045"/>
    <xdr:sp macro="" textlink="">
      <xdr:nvSpPr>
        <xdr:cNvPr id="331" name="テキスト ボックス 330"/>
        <xdr:cNvSpPr txBox="1"/>
      </xdr:nvSpPr>
      <xdr:spPr>
        <a:xfrm>
          <a:off x="15798800" y="10313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171087</xdr:rowOff>
    </xdr:from>
    <xdr:to>
      <xdr:col>72</xdr:col>
      <xdr:colOff>203200</xdr:colOff>
      <xdr:row>62</xdr:row>
      <xdr:rowOff>42726</xdr:rowOff>
    </xdr:to>
    <xdr:cxnSp macro="">
      <xdr:nvCxnSpPr>
        <xdr:cNvPr id="332" name="直線コネクタ 331"/>
        <xdr:cNvCxnSpPr/>
      </xdr:nvCxnSpPr>
      <xdr:spPr>
        <a:xfrm>
          <a:off x="14401800" y="10629537"/>
          <a:ext cx="889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34109</xdr:rowOff>
    </xdr:from>
    <xdr:to>
      <xdr:col>73</xdr:col>
      <xdr:colOff>44450</xdr:colOff>
      <xdr:row>61</xdr:row>
      <xdr:rowOff>135709</xdr:rowOff>
    </xdr:to>
    <xdr:sp macro="" textlink="">
      <xdr:nvSpPr>
        <xdr:cNvPr id="333" name="フローチャート: 判断 332"/>
        <xdr:cNvSpPr/>
      </xdr:nvSpPr>
      <xdr:spPr>
        <a:xfrm>
          <a:off x="15240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145886</xdr:rowOff>
    </xdr:from>
    <xdr:ext cx="762000" cy="259045"/>
    <xdr:sp macro="" textlink="">
      <xdr:nvSpPr>
        <xdr:cNvPr id="334" name="テキスト ボックス 333"/>
        <xdr:cNvSpPr txBox="1"/>
      </xdr:nvSpPr>
      <xdr:spPr>
        <a:xfrm>
          <a:off x="14909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145234</xdr:rowOff>
    </xdr:from>
    <xdr:to>
      <xdr:col>68</xdr:col>
      <xdr:colOff>152400</xdr:colOff>
      <xdr:row>61</xdr:row>
      <xdr:rowOff>171087</xdr:rowOff>
    </xdr:to>
    <xdr:cxnSp macro="">
      <xdr:nvCxnSpPr>
        <xdr:cNvPr id="335" name="直線コネクタ 334"/>
        <xdr:cNvCxnSpPr/>
      </xdr:nvCxnSpPr>
      <xdr:spPr>
        <a:xfrm>
          <a:off x="13512800" y="10603684"/>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18597</xdr:rowOff>
    </xdr:from>
    <xdr:to>
      <xdr:col>68</xdr:col>
      <xdr:colOff>203200</xdr:colOff>
      <xdr:row>61</xdr:row>
      <xdr:rowOff>120197</xdr:rowOff>
    </xdr:to>
    <xdr:sp macro="" textlink="">
      <xdr:nvSpPr>
        <xdr:cNvPr id="336" name="フローチャート: 判断 335"/>
        <xdr:cNvSpPr/>
      </xdr:nvSpPr>
      <xdr:spPr>
        <a:xfrm>
          <a:off x="14351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130374</xdr:rowOff>
    </xdr:from>
    <xdr:ext cx="762000" cy="259045"/>
    <xdr:sp macro="" textlink="">
      <xdr:nvSpPr>
        <xdr:cNvPr id="337" name="テキスト ボックス 336"/>
        <xdr:cNvSpPr txBox="1"/>
      </xdr:nvSpPr>
      <xdr:spPr>
        <a:xfrm>
          <a:off x="14020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157951</xdr:rowOff>
    </xdr:from>
    <xdr:ext cx="762000" cy="259045"/>
    <xdr:sp macro="" textlink="">
      <xdr:nvSpPr>
        <xdr:cNvPr id="339" name="テキスト ボックス 338"/>
        <xdr:cNvSpPr txBox="1"/>
      </xdr:nvSpPr>
      <xdr:spPr>
        <a:xfrm>
          <a:off x="13131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99604</xdr:rowOff>
    </xdr:from>
    <xdr:to>
      <xdr:col>81</xdr:col>
      <xdr:colOff>95250</xdr:colOff>
      <xdr:row>62</xdr:row>
      <xdr:rowOff>29754</xdr:rowOff>
    </xdr:to>
    <xdr:sp macro="" textlink="">
      <xdr:nvSpPr>
        <xdr:cNvPr id="345" name="楕円 344"/>
        <xdr:cNvSpPr/>
      </xdr:nvSpPr>
      <xdr:spPr>
        <a:xfrm>
          <a:off x="169672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71681</xdr:rowOff>
    </xdr:from>
    <xdr:ext cx="762000" cy="259045"/>
    <xdr:sp macro="" textlink="">
      <xdr:nvSpPr>
        <xdr:cNvPr id="346" name="定員管理の状況該当値テキスト"/>
        <xdr:cNvSpPr txBox="1"/>
      </xdr:nvSpPr>
      <xdr:spPr>
        <a:xfrm>
          <a:off x="17106900" y="1053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97881</xdr:rowOff>
    </xdr:from>
    <xdr:to>
      <xdr:col>77</xdr:col>
      <xdr:colOff>95250</xdr:colOff>
      <xdr:row>62</xdr:row>
      <xdr:rowOff>28031</xdr:rowOff>
    </xdr:to>
    <xdr:sp macro="" textlink="">
      <xdr:nvSpPr>
        <xdr:cNvPr id="347" name="楕円 346"/>
        <xdr:cNvSpPr/>
      </xdr:nvSpPr>
      <xdr:spPr>
        <a:xfrm>
          <a:off x="16129000" y="1055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12808</xdr:rowOff>
    </xdr:from>
    <xdr:ext cx="736600" cy="259045"/>
    <xdr:sp macro="" textlink="">
      <xdr:nvSpPr>
        <xdr:cNvPr id="348" name="テキスト ボックス 347"/>
        <xdr:cNvSpPr txBox="1"/>
      </xdr:nvSpPr>
      <xdr:spPr>
        <a:xfrm>
          <a:off x="15798800" y="10642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163376</xdr:rowOff>
    </xdr:from>
    <xdr:to>
      <xdr:col>73</xdr:col>
      <xdr:colOff>44450</xdr:colOff>
      <xdr:row>62</xdr:row>
      <xdr:rowOff>93526</xdr:rowOff>
    </xdr:to>
    <xdr:sp macro="" textlink="">
      <xdr:nvSpPr>
        <xdr:cNvPr id="349" name="楕円 348"/>
        <xdr:cNvSpPr/>
      </xdr:nvSpPr>
      <xdr:spPr>
        <a:xfrm>
          <a:off x="15240000" y="1062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78303</xdr:rowOff>
    </xdr:from>
    <xdr:ext cx="762000" cy="259045"/>
    <xdr:sp macro="" textlink="">
      <xdr:nvSpPr>
        <xdr:cNvPr id="350" name="テキスト ボックス 349"/>
        <xdr:cNvSpPr txBox="1"/>
      </xdr:nvSpPr>
      <xdr:spPr>
        <a:xfrm>
          <a:off x="14909800" y="10708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120287</xdr:rowOff>
    </xdr:from>
    <xdr:to>
      <xdr:col>68</xdr:col>
      <xdr:colOff>203200</xdr:colOff>
      <xdr:row>62</xdr:row>
      <xdr:rowOff>50437</xdr:rowOff>
    </xdr:to>
    <xdr:sp macro="" textlink="">
      <xdr:nvSpPr>
        <xdr:cNvPr id="351" name="楕円 350"/>
        <xdr:cNvSpPr/>
      </xdr:nvSpPr>
      <xdr:spPr>
        <a:xfrm>
          <a:off x="14351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35214</xdr:rowOff>
    </xdr:from>
    <xdr:ext cx="762000" cy="259045"/>
    <xdr:sp macro="" textlink="">
      <xdr:nvSpPr>
        <xdr:cNvPr id="352" name="テキスト ボックス 351"/>
        <xdr:cNvSpPr txBox="1"/>
      </xdr:nvSpPr>
      <xdr:spPr>
        <a:xfrm>
          <a:off x="14020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94434</xdr:rowOff>
    </xdr:from>
    <xdr:to>
      <xdr:col>64</xdr:col>
      <xdr:colOff>152400</xdr:colOff>
      <xdr:row>62</xdr:row>
      <xdr:rowOff>24584</xdr:rowOff>
    </xdr:to>
    <xdr:sp macro="" textlink="">
      <xdr:nvSpPr>
        <xdr:cNvPr id="353" name="楕円 352"/>
        <xdr:cNvSpPr/>
      </xdr:nvSpPr>
      <xdr:spPr>
        <a:xfrm>
          <a:off x="13462000" y="105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9361</xdr:rowOff>
    </xdr:from>
    <xdr:ext cx="762000" cy="259045"/>
    <xdr:sp macro="" textlink="">
      <xdr:nvSpPr>
        <xdr:cNvPr id="354" name="テキスト ボックス 353"/>
        <xdr:cNvSpPr txBox="1"/>
      </xdr:nvSpPr>
      <xdr:spPr>
        <a:xfrm>
          <a:off x="13131800" y="1063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前年度と比較すると</a:t>
          </a:r>
          <a:r>
            <a:rPr kumimoji="1" lang="en-US" altLang="ja-JP" sz="1300" baseline="0">
              <a:latin typeface="ＭＳ Ｐゴシック" panose="020B0600070205080204" pitchFamily="50" charset="-128"/>
              <a:ea typeface="ＭＳ Ｐゴシック" panose="020B0600070205080204" pitchFamily="50" charset="-128"/>
            </a:rPr>
            <a:t>0.4</a:t>
          </a:r>
          <a:r>
            <a:rPr kumimoji="1" lang="ja-JP" altLang="en-US" sz="1300" baseline="0">
              <a:latin typeface="ＭＳ Ｐゴシック" panose="020B0600070205080204" pitchFamily="50" charset="-128"/>
              <a:ea typeface="ＭＳ Ｐゴシック" panose="020B0600070205080204" pitchFamily="50" charset="-128"/>
            </a:rPr>
            <a:t>％改善し</a:t>
          </a:r>
          <a:r>
            <a:rPr kumimoji="1" lang="en-US" altLang="ja-JP" sz="1300" baseline="0">
              <a:latin typeface="ＭＳ Ｐゴシック" panose="020B0600070205080204" pitchFamily="50" charset="-128"/>
              <a:ea typeface="ＭＳ Ｐゴシック" panose="020B0600070205080204" pitchFamily="50" charset="-128"/>
            </a:rPr>
            <a:t>10.4</a:t>
          </a:r>
          <a:r>
            <a:rPr kumimoji="1" lang="ja-JP" altLang="en-US" sz="1300" baseline="0">
              <a:latin typeface="ＭＳ Ｐゴシック" panose="020B0600070205080204" pitchFamily="50" charset="-128"/>
              <a:ea typeface="ＭＳ Ｐゴシック" panose="020B0600070205080204" pitchFamily="50" charset="-128"/>
            </a:rPr>
            <a:t>％となった。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改善の要因として、標準税収入額や普通交付税の増加により、分母となる標準財政規模が増加したことに加え、分子となる地方債の元利償還金や公営企業債の償還財源に充てた繰入金が減少したことがあげら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しかし将来負担比率同様、類似団体平均や大分県平均より高い水準で推移していることから、今後も繰上償還による地方債残高の圧縮や、新発債の抑制に努めることで改善を図る。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170604</xdr:rowOff>
    </xdr:to>
    <xdr:cxnSp macro="">
      <xdr:nvCxnSpPr>
        <xdr:cNvPr id="382" name="直線コネクタ 381"/>
        <xdr:cNvCxnSpPr/>
      </xdr:nvCxnSpPr>
      <xdr:spPr>
        <a:xfrm flipV="1">
          <a:off x="17018000" y="6357620"/>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83"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84" name="直線コネクタ 383"/>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5"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6" name="直線コネクタ 385"/>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46990</xdr:rowOff>
    </xdr:from>
    <xdr:to>
      <xdr:col>81</xdr:col>
      <xdr:colOff>44450</xdr:colOff>
      <xdr:row>43</xdr:row>
      <xdr:rowOff>79163</xdr:rowOff>
    </xdr:to>
    <xdr:cxnSp macro="">
      <xdr:nvCxnSpPr>
        <xdr:cNvPr id="387" name="直線コネクタ 386"/>
        <xdr:cNvCxnSpPr/>
      </xdr:nvCxnSpPr>
      <xdr:spPr>
        <a:xfrm flipV="1">
          <a:off x="16179800" y="741934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23300</xdr:rowOff>
    </xdr:from>
    <xdr:ext cx="762000" cy="259045"/>
    <xdr:sp macro="" textlink="">
      <xdr:nvSpPr>
        <xdr:cNvPr id="388" name="公債費負担の状況平均値テキスト"/>
        <xdr:cNvSpPr txBox="1"/>
      </xdr:nvSpPr>
      <xdr:spPr>
        <a:xfrm>
          <a:off x="17106900" y="7052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6773</xdr:rowOff>
    </xdr:from>
    <xdr:to>
      <xdr:col>81</xdr:col>
      <xdr:colOff>95250</xdr:colOff>
      <xdr:row>42</xdr:row>
      <xdr:rowOff>108373</xdr:rowOff>
    </xdr:to>
    <xdr:sp macro="" textlink="">
      <xdr:nvSpPr>
        <xdr:cNvPr id="389" name="フローチャート: 判断 388"/>
        <xdr:cNvSpPr/>
      </xdr:nvSpPr>
      <xdr:spPr>
        <a:xfrm>
          <a:off x="16967200" y="720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63077</xdr:rowOff>
    </xdr:from>
    <xdr:to>
      <xdr:col>77</xdr:col>
      <xdr:colOff>44450</xdr:colOff>
      <xdr:row>43</xdr:row>
      <xdr:rowOff>79163</xdr:rowOff>
    </xdr:to>
    <xdr:cxnSp macro="">
      <xdr:nvCxnSpPr>
        <xdr:cNvPr id="390" name="直線コネクタ 389"/>
        <xdr:cNvCxnSpPr/>
      </xdr:nvCxnSpPr>
      <xdr:spPr>
        <a:xfrm>
          <a:off x="15290800" y="74354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91" name="フローチャート: 判断 390"/>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126594</xdr:rowOff>
    </xdr:from>
    <xdr:ext cx="736600" cy="259045"/>
    <xdr:sp macro="" textlink="">
      <xdr:nvSpPr>
        <xdr:cNvPr id="392" name="テキスト ボックス 391"/>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162137</xdr:rowOff>
    </xdr:from>
    <xdr:to>
      <xdr:col>72</xdr:col>
      <xdr:colOff>203200</xdr:colOff>
      <xdr:row>43</xdr:row>
      <xdr:rowOff>63077</xdr:rowOff>
    </xdr:to>
    <xdr:cxnSp macro="">
      <xdr:nvCxnSpPr>
        <xdr:cNvPr id="393" name="直線コネクタ 392"/>
        <xdr:cNvCxnSpPr/>
      </xdr:nvCxnSpPr>
      <xdr:spPr>
        <a:xfrm>
          <a:off x="14401800" y="736303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94" name="フローチャート: 判断 393"/>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126594</xdr:rowOff>
    </xdr:from>
    <xdr:ext cx="762000" cy="259045"/>
    <xdr:sp macro="" textlink="">
      <xdr:nvSpPr>
        <xdr:cNvPr id="395" name="テキスト ボックス 394"/>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129963</xdr:rowOff>
    </xdr:from>
    <xdr:to>
      <xdr:col>68</xdr:col>
      <xdr:colOff>152400</xdr:colOff>
      <xdr:row>42</xdr:row>
      <xdr:rowOff>162137</xdr:rowOff>
    </xdr:to>
    <xdr:cxnSp macro="">
      <xdr:nvCxnSpPr>
        <xdr:cNvPr id="396" name="直線コネクタ 395"/>
        <xdr:cNvCxnSpPr/>
      </xdr:nvCxnSpPr>
      <xdr:spPr>
        <a:xfrm>
          <a:off x="13512800" y="73308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97" name="フローチャート: 判断 396"/>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126594</xdr:rowOff>
    </xdr:from>
    <xdr:ext cx="762000" cy="259045"/>
    <xdr:sp macro="" textlink="">
      <xdr:nvSpPr>
        <xdr:cNvPr id="398" name="テキスト ボックス 397"/>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99" name="フローチャート: 判断 398"/>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134637</xdr:rowOff>
    </xdr:from>
    <xdr:ext cx="762000" cy="259045"/>
    <xdr:sp macro="" textlink="">
      <xdr:nvSpPr>
        <xdr:cNvPr id="400" name="テキスト ボックス 399"/>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167640</xdr:rowOff>
    </xdr:from>
    <xdr:to>
      <xdr:col>81</xdr:col>
      <xdr:colOff>95250</xdr:colOff>
      <xdr:row>43</xdr:row>
      <xdr:rowOff>97790</xdr:rowOff>
    </xdr:to>
    <xdr:sp macro="" textlink="">
      <xdr:nvSpPr>
        <xdr:cNvPr id="406" name="楕円 405"/>
        <xdr:cNvSpPr/>
      </xdr:nvSpPr>
      <xdr:spPr>
        <a:xfrm>
          <a:off x="16967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139717</xdr:rowOff>
    </xdr:from>
    <xdr:ext cx="762000" cy="259045"/>
    <xdr:sp macro="" textlink="">
      <xdr:nvSpPr>
        <xdr:cNvPr id="407" name="公債費負担の状況該当値テキスト"/>
        <xdr:cNvSpPr txBox="1"/>
      </xdr:nvSpPr>
      <xdr:spPr>
        <a:xfrm>
          <a:off x="17106900" y="734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28363</xdr:rowOff>
    </xdr:from>
    <xdr:to>
      <xdr:col>77</xdr:col>
      <xdr:colOff>95250</xdr:colOff>
      <xdr:row>43</xdr:row>
      <xdr:rowOff>129963</xdr:rowOff>
    </xdr:to>
    <xdr:sp macro="" textlink="">
      <xdr:nvSpPr>
        <xdr:cNvPr id="408" name="楕円 407"/>
        <xdr:cNvSpPr/>
      </xdr:nvSpPr>
      <xdr:spPr>
        <a:xfrm>
          <a:off x="16129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114740</xdr:rowOff>
    </xdr:from>
    <xdr:ext cx="736600" cy="259045"/>
    <xdr:sp macro="" textlink="">
      <xdr:nvSpPr>
        <xdr:cNvPr id="409" name="テキスト ボックス 408"/>
        <xdr:cNvSpPr txBox="1"/>
      </xdr:nvSpPr>
      <xdr:spPr>
        <a:xfrm>
          <a:off x="15798800" y="748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12277</xdr:rowOff>
    </xdr:from>
    <xdr:to>
      <xdr:col>73</xdr:col>
      <xdr:colOff>44450</xdr:colOff>
      <xdr:row>43</xdr:row>
      <xdr:rowOff>113877</xdr:rowOff>
    </xdr:to>
    <xdr:sp macro="" textlink="">
      <xdr:nvSpPr>
        <xdr:cNvPr id="410" name="楕円 409"/>
        <xdr:cNvSpPr/>
      </xdr:nvSpPr>
      <xdr:spPr>
        <a:xfrm>
          <a:off x="15240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98654</xdr:rowOff>
    </xdr:from>
    <xdr:ext cx="762000" cy="259045"/>
    <xdr:sp macro="" textlink="">
      <xdr:nvSpPr>
        <xdr:cNvPr id="411" name="テキスト ボックス 410"/>
        <xdr:cNvSpPr txBox="1"/>
      </xdr:nvSpPr>
      <xdr:spPr>
        <a:xfrm>
          <a:off x="14909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111337</xdr:rowOff>
    </xdr:from>
    <xdr:to>
      <xdr:col>68</xdr:col>
      <xdr:colOff>203200</xdr:colOff>
      <xdr:row>43</xdr:row>
      <xdr:rowOff>41487</xdr:rowOff>
    </xdr:to>
    <xdr:sp macro="" textlink="">
      <xdr:nvSpPr>
        <xdr:cNvPr id="412" name="楕円 411"/>
        <xdr:cNvSpPr/>
      </xdr:nvSpPr>
      <xdr:spPr>
        <a:xfrm>
          <a:off x="14351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26264</xdr:rowOff>
    </xdr:from>
    <xdr:ext cx="762000" cy="259045"/>
    <xdr:sp macro="" textlink="">
      <xdr:nvSpPr>
        <xdr:cNvPr id="413" name="テキスト ボックス 412"/>
        <xdr:cNvSpPr txBox="1"/>
      </xdr:nvSpPr>
      <xdr:spPr>
        <a:xfrm>
          <a:off x="14020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79163</xdr:rowOff>
    </xdr:from>
    <xdr:to>
      <xdr:col>64</xdr:col>
      <xdr:colOff>152400</xdr:colOff>
      <xdr:row>43</xdr:row>
      <xdr:rowOff>9313</xdr:rowOff>
    </xdr:to>
    <xdr:sp macro="" textlink="">
      <xdr:nvSpPr>
        <xdr:cNvPr id="414" name="楕円 413"/>
        <xdr:cNvSpPr/>
      </xdr:nvSpPr>
      <xdr:spPr>
        <a:xfrm>
          <a:off x="13462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165540</xdr:rowOff>
    </xdr:from>
    <xdr:ext cx="762000" cy="259045"/>
    <xdr:sp macro="" textlink="">
      <xdr:nvSpPr>
        <xdr:cNvPr id="415" name="テキスト ボックス 414"/>
        <xdr:cNvSpPr txBox="1"/>
      </xdr:nvSpPr>
      <xdr:spPr>
        <a:xfrm>
          <a:off x="13131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34.2</a:t>
          </a:r>
          <a:r>
            <a:rPr kumimoji="1" lang="ja-JP" altLang="en-US" sz="1300">
              <a:latin typeface="ＭＳ Ｐゴシック" panose="020B0600070205080204" pitchFamily="50" charset="-128"/>
              <a:ea typeface="ＭＳ Ｐゴシック" panose="020B0600070205080204" pitchFamily="50" charset="-128"/>
            </a:rPr>
            <a:t>％改善し</a:t>
          </a:r>
          <a:r>
            <a:rPr kumimoji="1" lang="en-US" altLang="ja-JP" sz="1300">
              <a:latin typeface="ＭＳ Ｐゴシック" panose="020B0600070205080204" pitchFamily="50" charset="-128"/>
              <a:ea typeface="ＭＳ Ｐゴシック" panose="020B0600070205080204" pitchFamily="50" charset="-128"/>
            </a:rPr>
            <a:t>28.4</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年度に行った繰上償還（</a:t>
          </a:r>
          <a:r>
            <a:rPr kumimoji="1" lang="en-US" altLang="ja-JP" sz="1300">
              <a:latin typeface="ＭＳ Ｐゴシック" panose="020B0600070205080204" pitchFamily="50" charset="-128"/>
              <a:ea typeface="ＭＳ Ｐゴシック" panose="020B0600070205080204" pitchFamily="50" charset="-128"/>
            </a:rPr>
            <a:t>2,560,253</a:t>
          </a:r>
          <a:r>
            <a:rPr kumimoji="1" lang="ja-JP" altLang="en-US" sz="1300">
              <a:latin typeface="ＭＳ Ｐゴシック" panose="020B0600070205080204" pitchFamily="50" charset="-128"/>
              <a:ea typeface="ＭＳ Ｐゴシック" panose="020B0600070205080204" pitchFamily="50" charset="-128"/>
            </a:rPr>
            <a:t>千円）に伴い地方債現在高（将来負担額）が大きく減少したことが影響している。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しかし、依然として類似団体平均や大分県平均を上回っていることから地方債発行計画等を遵守し新発債の抑制に努めるなど、引続き改善に努める必要がある。</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2" name="直線コネクタ 43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3" name="テキスト ボックス 43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4" name="直線コネクタ 43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5" name="テキスト ボックス 43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6" name="直線コネクタ 43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7" name="テキスト ボックス 43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8" name="直線コネクタ 43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9" name="テキスト ボックス 43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16358</xdr:rowOff>
    </xdr:to>
    <xdr:cxnSp macro="">
      <xdr:nvCxnSpPr>
        <xdr:cNvPr id="442" name="直線コネクタ 441"/>
        <xdr:cNvCxnSpPr/>
      </xdr:nvCxnSpPr>
      <xdr:spPr>
        <a:xfrm flipV="1">
          <a:off x="17018000" y="2451100"/>
          <a:ext cx="0" cy="1508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159885</xdr:rowOff>
    </xdr:from>
    <xdr:ext cx="762000" cy="259045"/>
    <xdr:sp macro="" textlink="">
      <xdr:nvSpPr>
        <xdr:cNvPr id="443" name="将来負担の状況最小値テキスト"/>
        <xdr:cNvSpPr txBox="1"/>
      </xdr:nvSpPr>
      <xdr:spPr>
        <a:xfrm>
          <a:off x="17106900" y="393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16358</xdr:rowOff>
    </xdr:from>
    <xdr:to>
      <xdr:col>81</xdr:col>
      <xdr:colOff>133350</xdr:colOff>
      <xdr:row>23</xdr:row>
      <xdr:rowOff>16358</xdr:rowOff>
    </xdr:to>
    <xdr:cxnSp macro="">
      <xdr:nvCxnSpPr>
        <xdr:cNvPr id="444" name="直線コネクタ 443"/>
        <xdr:cNvCxnSpPr/>
      </xdr:nvCxnSpPr>
      <xdr:spPr>
        <a:xfrm>
          <a:off x="16929100" y="395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6" name="直線コネクタ 44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153467</xdr:rowOff>
    </xdr:from>
    <xdr:to>
      <xdr:col>81</xdr:col>
      <xdr:colOff>44450</xdr:colOff>
      <xdr:row>17</xdr:row>
      <xdr:rowOff>140665</xdr:rowOff>
    </xdr:to>
    <xdr:cxnSp macro="">
      <xdr:nvCxnSpPr>
        <xdr:cNvPr id="447" name="直線コネクタ 446"/>
        <xdr:cNvCxnSpPr/>
      </xdr:nvCxnSpPr>
      <xdr:spPr>
        <a:xfrm flipV="1">
          <a:off x="16179800" y="2725217"/>
          <a:ext cx="838200" cy="33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156481</xdr:rowOff>
    </xdr:from>
    <xdr:ext cx="762000" cy="259045"/>
    <xdr:sp macro="" textlink="">
      <xdr:nvSpPr>
        <xdr:cNvPr id="448" name="将来負担の状況平均値テキスト"/>
        <xdr:cNvSpPr txBox="1"/>
      </xdr:nvSpPr>
      <xdr:spPr>
        <a:xfrm>
          <a:off x="17106900" y="2385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139954</xdr:rowOff>
    </xdr:from>
    <xdr:to>
      <xdr:col>81</xdr:col>
      <xdr:colOff>95250</xdr:colOff>
      <xdr:row>15</xdr:row>
      <xdr:rowOff>70104</xdr:rowOff>
    </xdr:to>
    <xdr:sp macro="" textlink="">
      <xdr:nvSpPr>
        <xdr:cNvPr id="449" name="フローチャート: 判断 448"/>
        <xdr:cNvSpPr/>
      </xdr:nvSpPr>
      <xdr:spPr>
        <a:xfrm>
          <a:off x="16967200" y="254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157683</xdr:rowOff>
    </xdr:from>
    <xdr:to>
      <xdr:col>77</xdr:col>
      <xdr:colOff>44450</xdr:colOff>
      <xdr:row>17</xdr:row>
      <xdr:rowOff>140665</xdr:rowOff>
    </xdr:to>
    <xdr:cxnSp macro="">
      <xdr:nvCxnSpPr>
        <xdr:cNvPr id="450" name="直線コネクタ 449"/>
        <xdr:cNvCxnSpPr/>
      </xdr:nvCxnSpPr>
      <xdr:spPr>
        <a:xfrm>
          <a:off x="15290800" y="2900883"/>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143815</xdr:rowOff>
    </xdr:from>
    <xdr:to>
      <xdr:col>77</xdr:col>
      <xdr:colOff>95250</xdr:colOff>
      <xdr:row>15</xdr:row>
      <xdr:rowOff>73965</xdr:rowOff>
    </xdr:to>
    <xdr:sp macro="" textlink="">
      <xdr:nvSpPr>
        <xdr:cNvPr id="451" name="フローチャート: 判断 450"/>
        <xdr:cNvSpPr/>
      </xdr:nvSpPr>
      <xdr:spPr>
        <a:xfrm>
          <a:off x="161290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84142</xdr:rowOff>
    </xdr:from>
    <xdr:ext cx="736600" cy="259045"/>
    <xdr:sp macro="" textlink="">
      <xdr:nvSpPr>
        <xdr:cNvPr id="452" name="テキスト ボックス 451"/>
        <xdr:cNvSpPr txBox="1"/>
      </xdr:nvSpPr>
      <xdr:spPr>
        <a:xfrm>
          <a:off x="15798800" y="231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119075</xdr:rowOff>
    </xdr:from>
    <xdr:to>
      <xdr:col>72</xdr:col>
      <xdr:colOff>203200</xdr:colOff>
      <xdr:row>16</xdr:row>
      <xdr:rowOff>157683</xdr:rowOff>
    </xdr:to>
    <xdr:cxnSp macro="">
      <xdr:nvCxnSpPr>
        <xdr:cNvPr id="453" name="直線コネクタ 452"/>
        <xdr:cNvCxnSpPr/>
      </xdr:nvCxnSpPr>
      <xdr:spPr>
        <a:xfrm>
          <a:off x="14401800" y="2862275"/>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148641</xdr:rowOff>
    </xdr:from>
    <xdr:to>
      <xdr:col>73</xdr:col>
      <xdr:colOff>44450</xdr:colOff>
      <xdr:row>15</xdr:row>
      <xdr:rowOff>78791</xdr:rowOff>
    </xdr:to>
    <xdr:sp macro="" textlink="">
      <xdr:nvSpPr>
        <xdr:cNvPr id="454" name="フローチャート: 判断 453"/>
        <xdr:cNvSpPr/>
      </xdr:nvSpPr>
      <xdr:spPr>
        <a:xfrm>
          <a:off x="15240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88968</xdr:rowOff>
    </xdr:from>
    <xdr:ext cx="762000" cy="259045"/>
    <xdr:sp macro="" textlink="">
      <xdr:nvSpPr>
        <xdr:cNvPr id="455" name="テキスト ボックス 454"/>
        <xdr:cNvSpPr txBox="1"/>
      </xdr:nvSpPr>
      <xdr:spPr>
        <a:xfrm>
          <a:off x="14909800" y="231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84328</xdr:rowOff>
    </xdr:from>
    <xdr:to>
      <xdr:col>68</xdr:col>
      <xdr:colOff>152400</xdr:colOff>
      <xdr:row>16</xdr:row>
      <xdr:rowOff>119075</xdr:rowOff>
    </xdr:to>
    <xdr:cxnSp macro="">
      <xdr:nvCxnSpPr>
        <xdr:cNvPr id="456" name="直線コネクタ 455"/>
        <xdr:cNvCxnSpPr/>
      </xdr:nvCxnSpPr>
      <xdr:spPr>
        <a:xfrm>
          <a:off x="13512800" y="2827528"/>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11938</xdr:rowOff>
    </xdr:from>
    <xdr:to>
      <xdr:col>68</xdr:col>
      <xdr:colOff>203200</xdr:colOff>
      <xdr:row>15</xdr:row>
      <xdr:rowOff>113538</xdr:rowOff>
    </xdr:to>
    <xdr:sp macro="" textlink="">
      <xdr:nvSpPr>
        <xdr:cNvPr id="457" name="フローチャート: 判断 456"/>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58" name="テキスト ボックス 457"/>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9" name="フローチャート: 判断 458"/>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60" name="テキスト ボックス 459"/>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102667</xdr:rowOff>
    </xdr:from>
    <xdr:to>
      <xdr:col>81</xdr:col>
      <xdr:colOff>95250</xdr:colOff>
      <xdr:row>16</xdr:row>
      <xdr:rowOff>32817</xdr:rowOff>
    </xdr:to>
    <xdr:sp macro="" textlink="">
      <xdr:nvSpPr>
        <xdr:cNvPr id="466" name="楕円 465"/>
        <xdr:cNvSpPr/>
      </xdr:nvSpPr>
      <xdr:spPr>
        <a:xfrm>
          <a:off x="16967200" y="26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74744</xdr:rowOff>
    </xdr:from>
    <xdr:ext cx="762000" cy="259045"/>
    <xdr:sp macro="" textlink="">
      <xdr:nvSpPr>
        <xdr:cNvPr id="467" name="将来負担の状況該当値テキスト"/>
        <xdr:cNvSpPr txBox="1"/>
      </xdr:nvSpPr>
      <xdr:spPr>
        <a:xfrm>
          <a:off x="17106900" y="264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89865</xdr:rowOff>
    </xdr:from>
    <xdr:to>
      <xdr:col>77</xdr:col>
      <xdr:colOff>95250</xdr:colOff>
      <xdr:row>18</xdr:row>
      <xdr:rowOff>20015</xdr:rowOff>
    </xdr:to>
    <xdr:sp macro="" textlink="">
      <xdr:nvSpPr>
        <xdr:cNvPr id="468" name="楕円 467"/>
        <xdr:cNvSpPr/>
      </xdr:nvSpPr>
      <xdr:spPr>
        <a:xfrm>
          <a:off x="16129000" y="300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4792</xdr:rowOff>
    </xdr:from>
    <xdr:ext cx="736600" cy="259045"/>
    <xdr:sp macro="" textlink="">
      <xdr:nvSpPr>
        <xdr:cNvPr id="469" name="テキスト ボックス 468"/>
        <xdr:cNvSpPr txBox="1"/>
      </xdr:nvSpPr>
      <xdr:spPr>
        <a:xfrm>
          <a:off x="15798800" y="3090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106883</xdr:rowOff>
    </xdr:from>
    <xdr:to>
      <xdr:col>73</xdr:col>
      <xdr:colOff>44450</xdr:colOff>
      <xdr:row>17</xdr:row>
      <xdr:rowOff>37033</xdr:rowOff>
    </xdr:to>
    <xdr:sp macro="" textlink="">
      <xdr:nvSpPr>
        <xdr:cNvPr id="470" name="楕円 469"/>
        <xdr:cNvSpPr/>
      </xdr:nvSpPr>
      <xdr:spPr>
        <a:xfrm>
          <a:off x="15240000" y="28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21810</xdr:rowOff>
    </xdr:from>
    <xdr:ext cx="762000" cy="259045"/>
    <xdr:sp macro="" textlink="">
      <xdr:nvSpPr>
        <xdr:cNvPr id="471" name="テキスト ボックス 470"/>
        <xdr:cNvSpPr txBox="1"/>
      </xdr:nvSpPr>
      <xdr:spPr>
        <a:xfrm>
          <a:off x="14909800" y="293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68275</xdr:rowOff>
    </xdr:from>
    <xdr:to>
      <xdr:col>68</xdr:col>
      <xdr:colOff>203200</xdr:colOff>
      <xdr:row>16</xdr:row>
      <xdr:rowOff>169875</xdr:rowOff>
    </xdr:to>
    <xdr:sp macro="" textlink="">
      <xdr:nvSpPr>
        <xdr:cNvPr id="472" name="楕円 471"/>
        <xdr:cNvSpPr/>
      </xdr:nvSpPr>
      <xdr:spPr>
        <a:xfrm>
          <a:off x="14351000" y="281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154652</xdr:rowOff>
    </xdr:from>
    <xdr:ext cx="762000" cy="259045"/>
    <xdr:sp macro="" textlink="">
      <xdr:nvSpPr>
        <xdr:cNvPr id="473" name="テキスト ボックス 472"/>
        <xdr:cNvSpPr txBox="1"/>
      </xdr:nvSpPr>
      <xdr:spPr>
        <a:xfrm>
          <a:off x="14020800" y="289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74" name="楕円 473"/>
        <xdr:cNvSpPr/>
      </xdr:nvSpPr>
      <xdr:spPr>
        <a:xfrm>
          <a:off x="13462000" y="27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119905</xdr:rowOff>
    </xdr:from>
    <xdr:ext cx="762000" cy="259045"/>
    <xdr:sp macro="" textlink="">
      <xdr:nvSpPr>
        <xdr:cNvPr id="475" name="テキスト ボックス 474"/>
        <xdr:cNvSpPr txBox="1"/>
      </xdr:nvSpPr>
      <xdr:spPr>
        <a:xfrm>
          <a:off x="13131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28,235
28,084
280.08
27,296,056
26,740,223
445,697
10,551,210
22,713,839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人件費における経常収支比率は前年度から改善が見られ、類似団体平均と比較しても</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％低い値となった。改善の要因として、緊急財政対策に伴う職員の給与カットに加え、会計年度任用職員の配置見直し等により、人件費の圧縮が進んだことがあげられる。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今後はさらなる人員配置の見直しや事務改善等を図ることで、人件費の適正化に努める。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50800</xdr:rowOff>
    </xdr:to>
    <xdr:cxnSp macro="">
      <xdr:nvCxnSpPr>
        <xdr:cNvPr id="63" name="直線コネクタ 62"/>
        <xdr:cNvCxnSpPr/>
      </xdr:nvCxnSpPr>
      <xdr:spPr>
        <a:xfrm flipV="1">
          <a:off x="4826000" y="5803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6"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7" name="直線コネクタ 66"/>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78014</xdr:rowOff>
    </xdr:from>
    <xdr:to>
      <xdr:col>24</xdr:col>
      <xdr:colOff>25400</xdr:colOff>
      <xdr:row>37</xdr:row>
      <xdr:rowOff>102507</xdr:rowOff>
    </xdr:to>
    <xdr:cxnSp macro="">
      <xdr:nvCxnSpPr>
        <xdr:cNvPr id="68" name="直線コネクタ 67"/>
        <xdr:cNvCxnSpPr/>
      </xdr:nvCxnSpPr>
      <xdr:spPr>
        <a:xfrm flipV="1">
          <a:off x="3987800" y="6250214"/>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75491</xdr:rowOff>
    </xdr:from>
    <xdr:ext cx="762000" cy="259045"/>
    <xdr:sp macro="" textlink="">
      <xdr:nvSpPr>
        <xdr:cNvPr id="69" name="人件費平均値テキスト"/>
        <xdr:cNvSpPr txBox="1"/>
      </xdr:nvSpPr>
      <xdr:spPr>
        <a:xfrm>
          <a:off x="4914900" y="6247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103414</xdr:rowOff>
    </xdr:from>
    <xdr:to>
      <xdr:col>24</xdr:col>
      <xdr:colOff>76200</xdr:colOff>
      <xdr:row>37</xdr:row>
      <xdr:rowOff>33564</xdr:rowOff>
    </xdr:to>
    <xdr:sp macro="" textlink="">
      <xdr:nvSpPr>
        <xdr:cNvPr id="70" name="フローチャート: 判断 69"/>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102507</xdr:rowOff>
    </xdr:from>
    <xdr:to>
      <xdr:col>19</xdr:col>
      <xdr:colOff>187325</xdr:colOff>
      <xdr:row>37</xdr:row>
      <xdr:rowOff>156936</xdr:rowOff>
    </xdr:to>
    <xdr:cxnSp macro="">
      <xdr:nvCxnSpPr>
        <xdr:cNvPr id="71" name="直線コネクタ 70"/>
        <xdr:cNvCxnSpPr/>
      </xdr:nvCxnSpPr>
      <xdr:spPr>
        <a:xfrm flipV="1">
          <a:off x="3098800" y="64461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5443</xdr:rowOff>
    </xdr:from>
    <xdr:to>
      <xdr:col>20</xdr:col>
      <xdr:colOff>38100</xdr:colOff>
      <xdr:row>36</xdr:row>
      <xdr:rowOff>107043</xdr:rowOff>
    </xdr:to>
    <xdr:sp macro="" textlink="">
      <xdr:nvSpPr>
        <xdr:cNvPr id="72" name="フローチャート: 判断 71"/>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117220</xdr:rowOff>
    </xdr:from>
    <xdr:ext cx="736600" cy="259045"/>
    <xdr:sp macro="" textlink="">
      <xdr:nvSpPr>
        <xdr:cNvPr id="73" name="テキスト ボックス 72"/>
        <xdr:cNvSpPr txBox="1"/>
      </xdr:nvSpPr>
      <xdr:spPr>
        <a:xfrm>
          <a:off x="3606800" y="594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124278</xdr:rowOff>
    </xdr:from>
    <xdr:to>
      <xdr:col>15</xdr:col>
      <xdr:colOff>98425</xdr:colOff>
      <xdr:row>37</xdr:row>
      <xdr:rowOff>156936</xdr:rowOff>
    </xdr:to>
    <xdr:cxnSp macro="">
      <xdr:nvCxnSpPr>
        <xdr:cNvPr id="74" name="直線コネクタ 73"/>
        <xdr:cNvCxnSpPr/>
      </xdr:nvCxnSpPr>
      <xdr:spPr>
        <a:xfrm>
          <a:off x="2209800" y="64679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111578</xdr:rowOff>
    </xdr:from>
    <xdr:to>
      <xdr:col>15</xdr:col>
      <xdr:colOff>149225</xdr:colOff>
      <xdr:row>36</xdr:row>
      <xdr:rowOff>41728</xdr:rowOff>
    </xdr:to>
    <xdr:sp macro="" textlink="">
      <xdr:nvSpPr>
        <xdr:cNvPr id="75" name="フローチャート: 判断 74"/>
        <xdr:cNvSpPr/>
      </xdr:nvSpPr>
      <xdr:spPr>
        <a:xfrm>
          <a:off x="3048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51905</xdr:rowOff>
    </xdr:from>
    <xdr:ext cx="762000" cy="259045"/>
    <xdr:sp macro="" textlink="">
      <xdr:nvSpPr>
        <xdr:cNvPr id="76" name="テキスト ボックス 75"/>
        <xdr:cNvSpPr txBox="1"/>
      </xdr:nvSpPr>
      <xdr:spPr>
        <a:xfrm>
          <a:off x="2717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37</xdr:row>
      <xdr:rowOff>124278</xdr:rowOff>
    </xdr:to>
    <xdr:cxnSp macro="">
      <xdr:nvCxnSpPr>
        <xdr:cNvPr id="77" name="直線コネクタ 76"/>
        <xdr:cNvCxnSpPr/>
      </xdr:nvCxnSpPr>
      <xdr:spPr>
        <a:xfrm>
          <a:off x="1320800" y="6261100"/>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89807</xdr:rowOff>
    </xdr:from>
    <xdr:to>
      <xdr:col>11</xdr:col>
      <xdr:colOff>60325</xdr:colOff>
      <xdr:row>36</xdr:row>
      <xdr:rowOff>19957</xdr:rowOff>
    </xdr:to>
    <xdr:sp macro="" textlink="">
      <xdr:nvSpPr>
        <xdr:cNvPr id="78" name="フローチャート: 判断 77"/>
        <xdr:cNvSpPr/>
      </xdr:nvSpPr>
      <xdr:spPr>
        <a:xfrm>
          <a:off x="2159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30134</xdr:rowOff>
    </xdr:from>
    <xdr:ext cx="762000" cy="259045"/>
    <xdr:sp macro="" textlink="">
      <xdr:nvSpPr>
        <xdr:cNvPr id="79" name="テキスト ボックス 78"/>
        <xdr:cNvSpPr txBox="1"/>
      </xdr:nvSpPr>
      <xdr:spPr>
        <a:xfrm>
          <a:off x="1828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80" name="フローチャート: 判断 79"/>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51905</xdr:rowOff>
    </xdr:from>
    <xdr:ext cx="762000" cy="259045"/>
    <xdr:sp macro="" textlink="">
      <xdr:nvSpPr>
        <xdr:cNvPr id="81" name="テキスト ボックス 80"/>
        <xdr:cNvSpPr txBox="1"/>
      </xdr:nvSpPr>
      <xdr:spPr>
        <a:xfrm>
          <a:off x="939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87" name="楕円 86"/>
        <xdr:cNvSpPr/>
      </xdr:nvSpPr>
      <xdr:spPr>
        <a:xfrm>
          <a:off x="47752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43741</xdr:rowOff>
    </xdr:from>
    <xdr:ext cx="762000" cy="259045"/>
    <xdr:sp macro="" textlink="">
      <xdr:nvSpPr>
        <xdr:cNvPr id="88" name="人件費該当値テキスト"/>
        <xdr:cNvSpPr txBox="1"/>
      </xdr:nvSpPr>
      <xdr:spPr>
        <a:xfrm>
          <a:off x="49149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51707</xdr:rowOff>
    </xdr:from>
    <xdr:to>
      <xdr:col>20</xdr:col>
      <xdr:colOff>38100</xdr:colOff>
      <xdr:row>37</xdr:row>
      <xdr:rowOff>153307</xdr:rowOff>
    </xdr:to>
    <xdr:sp macro="" textlink="">
      <xdr:nvSpPr>
        <xdr:cNvPr id="89" name="楕円 88"/>
        <xdr:cNvSpPr/>
      </xdr:nvSpPr>
      <xdr:spPr>
        <a:xfrm>
          <a:off x="3937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138084</xdr:rowOff>
    </xdr:from>
    <xdr:ext cx="736600" cy="259045"/>
    <xdr:sp macro="" textlink="">
      <xdr:nvSpPr>
        <xdr:cNvPr id="90" name="テキスト ボックス 89"/>
        <xdr:cNvSpPr txBox="1"/>
      </xdr:nvSpPr>
      <xdr:spPr>
        <a:xfrm>
          <a:off x="3606800" y="648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106136</xdr:rowOff>
    </xdr:from>
    <xdr:to>
      <xdr:col>15</xdr:col>
      <xdr:colOff>149225</xdr:colOff>
      <xdr:row>38</xdr:row>
      <xdr:rowOff>36286</xdr:rowOff>
    </xdr:to>
    <xdr:sp macro="" textlink="">
      <xdr:nvSpPr>
        <xdr:cNvPr id="91" name="楕円 90"/>
        <xdr:cNvSpPr/>
      </xdr:nvSpPr>
      <xdr:spPr>
        <a:xfrm>
          <a:off x="3048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21062</xdr:rowOff>
    </xdr:from>
    <xdr:ext cx="762000" cy="259045"/>
    <xdr:sp macro="" textlink="">
      <xdr:nvSpPr>
        <xdr:cNvPr id="92" name="テキスト ボックス 91"/>
        <xdr:cNvSpPr txBox="1"/>
      </xdr:nvSpPr>
      <xdr:spPr>
        <a:xfrm>
          <a:off x="2717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73478</xdr:rowOff>
    </xdr:from>
    <xdr:to>
      <xdr:col>11</xdr:col>
      <xdr:colOff>60325</xdr:colOff>
      <xdr:row>38</xdr:row>
      <xdr:rowOff>3628</xdr:rowOff>
    </xdr:to>
    <xdr:sp macro="" textlink="">
      <xdr:nvSpPr>
        <xdr:cNvPr id="93" name="楕円 92"/>
        <xdr:cNvSpPr/>
      </xdr:nvSpPr>
      <xdr:spPr>
        <a:xfrm>
          <a:off x="2159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159855</xdr:rowOff>
    </xdr:from>
    <xdr:ext cx="762000" cy="259045"/>
    <xdr:sp macro="" textlink="">
      <xdr:nvSpPr>
        <xdr:cNvPr id="94" name="テキスト ボックス 93"/>
        <xdr:cNvSpPr txBox="1"/>
      </xdr:nvSpPr>
      <xdr:spPr>
        <a:xfrm>
          <a:off x="18288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5" name="楕円 94"/>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96" name="テキスト ボックス 95"/>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物件費における経常収支比率は</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％改善し、類似団体平均と比較しても</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％低い値となった。改善要因として、各施設の維持管理経費の見直しや、会計年度任用職員制度の導入に伴う賃金の皆減等があげられる。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今後も事業内容を精査し、費用の抑制に努める。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133350</xdr:rowOff>
    </xdr:to>
    <xdr:cxnSp macro="">
      <xdr:nvCxnSpPr>
        <xdr:cNvPr id="124" name="直線コネクタ 123"/>
        <xdr:cNvCxnSpPr/>
      </xdr:nvCxnSpPr>
      <xdr:spPr>
        <a:xfrm flipV="1">
          <a:off x="16510000" y="2197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105427</xdr:rowOff>
    </xdr:from>
    <xdr:ext cx="762000" cy="259045"/>
    <xdr:sp macro="" textlink="">
      <xdr:nvSpPr>
        <xdr:cNvPr id="125"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133350</xdr:rowOff>
    </xdr:from>
    <xdr:to>
      <xdr:col>82</xdr:col>
      <xdr:colOff>196850</xdr:colOff>
      <xdr:row>21</xdr:row>
      <xdr:rowOff>133350</xdr:rowOff>
    </xdr:to>
    <xdr:cxnSp macro="">
      <xdr:nvCxnSpPr>
        <xdr:cNvPr id="126" name="直線コネクタ 125"/>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7" name="物件費最大値テキスト"/>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8" name="直線コネクタ 127"/>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16</xdr:row>
      <xdr:rowOff>25400</xdr:rowOff>
    </xdr:to>
    <xdr:cxnSp macro="">
      <xdr:nvCxnSpPr>
        <xdr:cNvPr id="129" name="直線コネクタ 128"/>
        <xdr:cNvCxnSpPr/>
      </xdr:nvCxnSpPr>
      <xdr:spPr>
        <a:xfrm flipV="1">
          <a:off x="15671800" y="25273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118127</xdr:rowOff>
    </xdr:from>
    <xdr:ext cx="762000" cy="259045"/>
    <xdr:sp macro="" textlink="">
      <xdr:nvSpPr>
        <xdr:cNvPr id="130" name="物件費平均値テキスト"/>
        <xdr:cNvSpPr txBox="1"/>
      </xdr:nvSpPr>
      <xdr:spPr>
        <a:xfrm>
          <a:off x="16598900" y="26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146050</xdr:rowOff>
    </xdr:from>
    <xdr:to>
      <xdr:col>82</xdr:col>
      <xdr:colOff>158750</xdr:colOff>
      <xdr:row>16</xdr:row>
      <xdr:rowOff>76200</xdr:rowOff>
    </xdr:to>
    <xdr:sp macro="" textlink="">
      <xdr:nvSpPr>
        <xdr:cNvPr id="131" name="フローチャート: 判断 130"/>
        <xdr:cNvSpPr/>
      </xdr:nvSpPr>
      <xdr:spPr>
        <a:xfrm>
          <a:off x="164592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25400</xdr:rowOff>
    </xdr:from>
    <xdr:to>
      <xdr:col>78</xdr:col>
      <xdr:colOff>69850</xdr:colOff>
      <xdr:row>16</xdr:row>
      <xdr:rowOff>25400</xdr:rowOff>
    </xdr:to>
    <xdr:cxnSp macro="">
      <xdr:nvCxnSpPr>
        <xdr:cNvPr id="132" name="直線コネクタ 131"/>
        <xdr:cNvCxnSpPr/>
      </xdr:nvCxnSpPr>
      <xdr:spPr>
        <a:xfrm>
          <a:off x="14782800" y="276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88900</xdr:rowOff>
    </xdr:from>
    <xdr:to>
      <xdr:col>78</xdr:col>
      <xdr:colOff>120650</xdr:colOff>
      <xdr:row>17</xdr:row>
      <xdr:rowOff>19050</xdr:rowOff>
    </xdr:to>
    <xdr:sp macro="" textlink="">
      <xdr:nvSpPr>
        <xdr:cNvPr id="133" name="フローチャート: 判断 132"/>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3827</xdr:rowOff>
    </xdr:from>
    <xdr:ext cx="736600" cy="259045"/>
    <xdr:sp macro="" textlink="">
      <xdr:nvSpPr>
        <xdr:cNvPr id="134" name="テキスト ボックス 133"/>
        <xdr:cNvSpPr txBox="1"/>
      </xdr:nvSpPr>
      <xdr:spPr>
        <a:xfrm>
          <a:off x="15290800" y="291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158750</xdr:rowOff>
    </xdr:from>
    <xdr:to>
      <xdr:col>73</xdr:col>
      <xdr:colOff>180975</xdr:colOff>
      <xdr:row>16</xdr:row>
      <xdr:rowOff>25400</xdr:rowOff>
    </xdr:to>
    <xdr:cxnSp macro="">
      <xdr:nvCxnSpPr>
        <xdr:cNvPr id="135" name="直線コネクタ 134"/>
        <xdr:cNvCxnSpPr/>
      </xdr:nvCxnSpPr>
      <xdr:spPr>
        <a:xfrm>
          <a:off x="13893800" y="2730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6" name="フローチャート: 判断 135"/>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149877</xdr:rowOff>
    </xdr:from>
    <xdr:ext cx="762000" cy="259045"/>
    <xdr:sp macro="" textlink="">
      <xdr:nvSpPr>
        <xdr:cNvPr id="137" name="テキスト ボックス 136"/>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158750</xdr:rowOff>
    </xdr:from>
    <xdr:to>
      <xdr:col>69</xdr:col>
      <xdr:colOff>92075</xdr:colOff>
      <xdr:row>16</xdr:row>
      <xdr:rowOff>152400</xdr:rowOff>
    </xdr:to>
    <xdr:cxnSp macro="">
      <xdr:nvCxnSpPr>
        <xdr:cNvPr id="138" name="直線コネクタ 137"/>
        <xdr:cNvCxnSpPr/>
      </xdr:nvCxnSpPr>
      <xdr:spPr>
        <a:xfrm flipV="1">
          <a:off x="13004800" y="27305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9" name="フローチャート: 判断 138"/>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99077</xdr:rowOff>
    </xdr:from>
    <xdr:ext cx="762000" cy="259045"/>
    <xdr:sp macro="" textlink="">
      <xdr:nvSpPr>
        <xdr:cNvPr id="140" name="テキスト ボックス 139"/>
        <xdr:cNvSpPr txBox="1"/>
      </xdr:nvSpPr>
      <xdr:spPr>
        <a:xfrm>
          <a:off x="13512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41" name="フローチャート: 判断 140"/>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48277</xdr:rowOff>
    </xdr:from>
    <xdr:ext cx="762000" cy="259045"/>
    <xdr:sp macro="" textlink="">
      <xdr:nvSpPr>
        <xdr:cNvPr id="142" name="テキスト ボックス 141"/>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8" name="楕円 147"/>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92727</xdr:rowOff>
    </xdr:from>
    <xdr:ext cx="762000" cy="259045"/>
    <xdr:sp macro="" textlink="">
      <xdr:nvSpPr>
        <xdr:cNvPr id="149"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146050</xdr:rowOff>
    </xdr:from>
    <xdr:to>
      <xdr:col>78</xdr:col>
      <xdr:colOff>120650</xdr:colOff>
      <xdr:row>16</xdr:row>
      <xdr:rowOff>76200</xdr:rowOff>
    </xdr:to>
    <xdr:sp macro="" textlink="">
      <xdr:nvSpPr>
        <xdr:cNvPr id="150" name="楕円 149"/>
        <xdr:cNvSpPr/>
      </xdr:nvSpPr>
      <xdr:spPr>
        <a:xfrm>
          <a:off x="15621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86377</xdr:rowOff>
    </xdr:from>
    <xdr:ext cx="736600" cy="259045"/>
    <xdr:sp macro="" textlink="">
      <xdr:nvSpPr>
        <xdr:cNvPr id="151" name="テキスト ボックス 150"/>
        <xdr:cNvSpPr txBox="1"/>
      </xdr:nvSpPr>
      <xdr:spPr>
        <a:xfrm>
          <a:off x="15290800" y="248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146050</xdr:rowOff>
    </xdr:from>
    <xdr:to>
      <xdr:col>74</xdr:col>
      <xdr:colOff>31750</xdr:colOff>
      <xdr:row>16</xdr:row>
      <xdr:rowOff>76200</xdr:rowOff>
    </xdr:to>
    <xdr:sp macro="" textlink="">
      <xdr:nvSpPr>
        <xdr:cNvPr id="152" name="楕円 151"/>
        <xdr:cNvSpPr/>
      </xdr:nvSpPr>
      <xdr:spPr>
        <a:xfrm>
          <a:off x="14732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86377</xdr:rowOff>
    </xdr:from>
    <xdr:ext cx="762000" cy="259045"/>
    <xdr:sp macro="" textlink="">
      <xdr:nvSpPr>
        <xdr:cNvPr id="153" name="テキスト ボックス 152"/>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107950</xdr:rowOff>
    </xdr:from>
    <xdr:to>
      <xdr:col>69</xdr:col>
      <xdr:colOff>142875</xdr:colOff>
      <xdr:row>16</xdr:row>
      <xdr:rowOff>38100</xdr:rowOff>
    </xdr:to>
    <xdr:sp macro="" textlink="">
      <xdr:nvSpPr>
        <xdr:cNvPr id="154" name="楕円 153"/>
        <xdr:cNvSpPr/>
      </xdr:nvSpPr>
      <xdr:spPr>
        <a:xfrm>
          <a:off x="13843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48277</xdr:rowOff>
    </xdr:from>
    <xdr:ext cx="762000" cy="259045"/>
    <xdr:sp macro="" textlink="">
      <xdr:nvSpPr>
        <xdr:cNvPr id="155" name="テキスト ボックス 154"/>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101600</xdr:rowOff>
    </xdr:from>
    <xdr:to>
      <xdr:col>65</xdr:col>
      <xdr:colOff>53975</xdr:colOff>
      <xdr:row>17</xdr:row>
      <xdr:rowOff>31750</xdr:rowOff>
    </xdr:to>
    <xdr:sp macro="" textlink="">
      <xdr:nvSpPr>
        <xdr:cNvPr id="156" name="楕円 155"/>
        <xdr:cNvSpPr/>
      </xdr:nvSpPr>
      <xdr:spPr>
        <a:xfrm>
          <a:off x="12954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16527</xdr:rowOff>
    </xdr:from>
    <xdr:ext cx="762000" cy="259045"/>
    <xdr:sp macro="" textlink="">
      <xdr:nvSpPr>
        <xdr:cNvPr id="157" name="テキスト ボックス 156"/>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新型コロナウイルス感染症対策に伴い、ひとり親や子育て世帯への臨時特別給付金支援事業を実施したことで扶助費総額は増加したものの、地方創生臨時交付金の活用により経常経費充当一般財源は減少し、結果として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％改善した。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扶助費の短期的な縮減は難しいため、単独事業での扶助費の見直しや予算全体のバランスを踏まえた措置を行う。</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62</xdr:row>
      <xdr:rowOff>50800</xdr:rowOff>
    </xdr:to>
    <xdr:cxnSp macro="">
      <xdr:nvCxnSpPr>
        <xdr:cNvPr id="185" name="直線コネクタ 184"/>
        <xdr:cNvCxnSpPr/>
      </xdr:nvCxnSpPr>
      <xdr:spPr>
        <a:xfrm flipV="1">
          <a:off x="4826000" y="91376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107950</xdr:rowOff>
    </xdr:from>
    <xdr:to>
      <xdr:col>24</xdr:col>
      <xdr:colOff>25400</xdr:colOff>
      <xdr:row>59</xdr:row>
      <xdr:rowOff>50800</xdr:rowOff>
    </xdr:to>
    <xdr:cxnSp macro="">
      <xdr:nvCxnSpPr>
        <xdr:cNvPr id="190" name="直線コネクタ 189"/>
        <xdr:cNvCxnSpPr/>
      </xdr:nvCxnSpPr>
      <xdr:spPr>
        <a:xfrm flipV="1">
          <a:off x="3987800" y="100520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50800</xdr:rowOff>
    </xdr:from>
    <xdr:to>
      <xdr:col>19</xdr:col>
      <xdr:colOff>187325</xdr:colOff>
      <xdr:row>59</xdr:row>
      <xdr:rowOff>50800</xdr:rowOff>
    </xdr:to>
    <xdr:cxnSp macro="">
      <xdr:nvCxnSpPr>
        <xdr:cNvPr id="193" name="直線コネクタ 192"/>
        <xdr:cNvCxnSpPr/>
      </xdr:nvCxnSpPr>
      <xdr:spPr>
        <a:xfrm>
          <a:off x="3098800" y="10166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19050</xdr:rowOff>
    </xdr:from>
    <xdr:to>
      <xdr:col>20</xdr:col>
      <xdr:colOff>38100</xdr:colOff>
      <xdr:row>58</xdr:row>
      <xdr:rowOff>120650</xdr:rowOff>
    </xdr:to>
    <xdr:sp macro="" textlink="">
      <xdr:nvSpPr>
        <xdr:cNvPr id="194" name="フローチャート: 判断 193"/>
        <xdr:cNvSpPr/>
      </xdr:nvSpPr>
      <xdr:spPr>
        <a:xfrm>
          <a:off x="3937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130827</xdr:rowOff>
    </xdr:from>
    <xdr:ext cx="736600" cy="259045"/>
    <xdr:sp macro="" textlink="">
      <xdr:nvSpPr>
        <xdr:cNvPr id="195" name="テキスト ボックス 194"/>
        <xdr:cNvSpPr txBox="1"/>
      </xdr:nvSpPr>
      <xdr:spPr>
        <a:xfrm>
          <a:off x="3606800" y="973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31750</xdr:rowOff>
    </xdr:from>
    <xdr:to>
      <xdr:col>15</xdr:col>
      <xdr:colOff>98425</xdr:colOff>
      <xdr:row>59</xdr:row>
      <xdr:rowOff>50800</xdr:rowOff>
    </xdr:to>
    <xdr:cxnSp macro="">
      <xdr:nvCxnSpPr>
        <xdr:cNvPr id="196" name="直線コネクタ 195"/>
        <xdr:cNvCxnSpPr/>
      </xdr:nvCxnSpPr>
      <xdr:spPr>
        <a:xfrm>
          <a:off x="2209800" y="10147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7" name="フローチャート: 判断 196"/>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54627</xdr:rowOff>
    </xdr:from>
    <xdr:ext cx="762000" cy="259045"/>
    <xdr:sp macro="" textlink="">
      <xdr:nvSpPr>
        <xdr:cNvPr id="198" name="テキスト ボックス 197"/>
        <xdr:cNvSpPr txBox="1"/>
      </xdr:nvSpPr>
      <xdr:spPr>
        <a:xfrm>
          <a:off x="2717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59</xdr:row>
      <xdr:rowOff>31750</xdr:rowOff>
    </xdr:to>
    <xdr:cxnSp macro="">
      <xdr:nvCxnSpPr>
        <xdr:cNvPr id="199" name="直線コネクタ 198"/>
        <xdr:cNvCxnSpPr/>
      </xdr:nvCxnSpPr>
      <xdr:spPr>
        <a:xfrm>
          <a:off x="1320800" y="99568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201" name="テキスト ボックス 200"/>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3" name="テキスト ボックス 202"/>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57150</xdr:rowOff>
    </xdr:from>
    <xdr:to>
      <xdr:col>24</xdr:col>
      <xdr:colOff>76200</xdr:colOff>
      <xdr:row>58</xdr:row>
      <xdr:rowOff>158750</xdr:rowOff>
    </xdr:to>
    <xdr:sp macro="" textlink="">
      <xdr:nvSpPr>
        <xdr:cNvPr id="209" name="楕円 208"/>
        <xdr:cNvSpPr/>
      </xdr:nvSpPr>
      <xdr:spPr>
        <a:xfrm>
          <a:off x="47752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29227</xdr:rowOff>
    </xdr:from>
    <xdr:ext cx="762000" cy="259045"/>
    <xdr:sp macro="" textlink="">
      <xdr:nvSpPr>
        <xdr:cNvPr id="210" name="扶助費該当値テキスト"/>
        <xdr:cNvSpPr txBox="1"/>
      </xdr:nvSpPr>
      <xdr:spPr>
        <a:xfrm>
          <a:off x="49149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0</xdr:rowOff>
    </xdr:from>
    <xdr:to>
      <xdr:col>20</xdr:col>
      <xdr:colOff>38100</xdr:colOff>
      <xdr:row>59</xdr:row>
      <xdr:rowOff>101600</xdr:rowOff>
    </xdr:to>
    <xdr:sp macro="" textlink="">
      <xdr:nvSpPr>
        <xdr:cNvPr id="211" name="楕円 210"/>
        <xdr:cNvSpPr/>
      </xdr:nvSpPr>
      <xdr:spPr>
        <a:xfrm>
          <a:off x="3937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86377</xdr:rowOff>
    </xdr:from>
    <xdr:ext cx="736600" cy="259045"/>
    <xdr:sp macro="" textlink="">
      <xdr:nvSpPr>
        <xdr:cNvPr id="212" name="テキスト ボックス 211"/>
        <xdr:cNvSpPr txBox="1"/>
      </xdr:nvSpPr>
      <xdr:spPr>
        <a:xfrm>
          <a:off x="3606800" y="1020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0</xdr:rowOff>
    </xdr:from>
    <xdr:to>
      <xdr:col>15</xdr:col>
      <xdr:colOff>149225</xdr:colOff>
      <xdr:row>59</xdr:row>
      <xdr:rowOff>101600</xdr:rowOff>
    </xdr:to>
    <xdr:sp macro="" textlink="">
      <xdr:nvSpPr>
        <xdr:cNvPr id="213" name="楕円 212"/>
        <xdr:cNvSpPr/>
      </xdr:nvSpPr>
      <xdr:spPr>
        <a:xfrm>
          <a:off x="3048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86377</xdr:rowOff>
    </xdr:from>
    <xdr:ext cx="762000" cy="259045"/>
    <xdr:sp macro="" textlink="">
      <xdr:nvSpPr>
        <xdr:cNvPr id="214" name="テキスト ボックス 213"/>
        <xdr:cNvSpPr txBox="1"/>
      </xdr:nvSpPr>
      <xdr:spPr>
        <a:xfrm>
          <a:off x="2717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152400</xdr:rowOff>
    </xdr:from>
    <xdr:to>
      <xdr:col>11</xdr:col>
      <xdr:colOff>60325</xdr:colOff>
      <xdr:row>59</xdr:row>
      <xdr:rowOff>82550</xdr:rowOff>
    </xdr:to>
    <xdr:sp macro="" textlink="">
      <xdr:nvSpPr>
        <xdr:cNvPr id="215" name="楕円 214"/>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67327</xdr:rowOff>
    </xdr:from>
    <xdr:ext cx="762000" cy="259045"/>
    <xdr:sp macro="" textlink="">
      <xdr:nvSpPr>
        <xdr:cNvPr id="216" name="テキスト ボックス 215"/>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7" name="楕円 216"/>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8" name="テキスト ボックス 217"/>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％改善し</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％となった。主な要因として、下水道事業会計への繰出金のうち一部を補助費として整理したことによる繰出金額の減少があげられる。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今後もその他の大部分を占める繰出金に係る事業の見直し等を行い抑制に努める必要がある。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102507</xdr:rowOff>
    </xdr:to>
    <xdr:cxnSp macro="">
      <xdr:nvCxnSpPr>
        <xdr:cNvPr id="248" name="直線コネクタ 247"/>
        <xdr:cNvCxnSpPr/>
      </xdr:nvCxnSpPr>
      <xdr:spPr>
        <a:xfrm flipV="1">
          <a:off x="16510000" y="9178472"/>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9"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0" name="直線コネクタ 249"/>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51"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2" name="直線コネクタ 251"/>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102507</xdr:rowOff>
    </xdr:from>
    <xdr:to>
      <xdr:col>82</xdr:col>
      <xdr:colOff>107950</xdr:colOff>
      <xdr:row>59</xdr:row>
      <xdr:rowOff>162378</xdr:rowOff>
    </xdr:to>
    <xdr:cxnSp macro="">
      <xdr:nvCxnSpPr>
        <xdr:cNvPr id="253" name="直線コネクタ 252"/>
        <xdr:cNvCxnSpPr/>
      </xdr:nvCxnSpPr>
      <xdr:spPr>
        <a:xfrm flipV="1">
          <a:off x="15671800" y="9875157"/>
          <a:ext cx="838200" cy="40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109055</xdr:rowOff>
    </xdr:from>
    <xdr:ext cx="762000" cy="259045"/>
    <xdr:sp macro="" textlink="">
      <xdr:nvSpPr>
        <xdr:cNvPr id="254" name="その他平均値テキスト"/>
        <xdr:cNvSpPr txBox="1"/>
      </xdr:nvSpPr>
      <xdr:spPr>
        <a:xfrm>
          <a:off x="16598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55" name="フローチャート: 判断 254"/>
        <xdr:cNvSpPr/>
      </xdr:nvSpPr>
      <xdr:spPr>
        <a:xfrm>
          <a:off x="16459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118835</xdr:rowOff>
    </xdr:from>
    <xdr:to>
      <xdr:col>78</xdr:col>
      <xdr:colOff>69850</xdr:colOff>
      <xdr:row>59</xdr:row>
      <xdr:rowOff>162378</xdr:rowOff>
    </xdr:to>
    <xdr:cxnSp macro="">
      <xdr:nvCxnSpPr>
        <xdr:cNvPr id="256" name="直線コネクタ 255"/>
        <xdr:cNvCxnSpPr/>
      </xdr:nvCxnSpPr>
      <xdr:spPr>
        <a:xfrm>
          <a:off x="14782800" y="102343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73478</xdr:rowOff>
    </xdr:from>
    <xdr:to>
      <xdr:col>78</xdr:col>
      <xdr:colOff>120650</xdr:colOff>
      <xdr:row>58</xdr:row>
      <xdr:rowOff>3628</xdr:rowOff>
    </xdr:to>
    <xdr:sp macro="" textlink="">
      <xdr:nvSpPr>
        <xdr:cNvPr id="257" name="フローチャート: 判断 256"/>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13805</xdr:rowOff>
    </xdr:from>
    <xdr:ext cx="736600" cy="259045"/>
    <xdr:sp macro="" textlink="">
      <xdr:nvSpPr>
        <xdr:cNvPr id="258" name="テキスト ボックス 257"/>
        <xdr:cNvSpPr txBox="1"/>
      </xdr:nvSpPr>
      <xdr:spPr>
        <a:xfrm>
          <a:off x="15290800" y="96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42635</xdr:rowOff>
    </xdr:from>
    <xdr:to>
      <xdr:col>73</xdr:col>
      <xdr:colOff>180975</xdr:colOff>
      <xdr:row>59</xdr:row>
      <xdr:rowOff>118835</xdr:rowOff>
    </xdr:to>
    <xdr:cxnSp macro="">
      <xdr:nvCxnSpPr>
        <xdr:cNvPr id="259" name="直線コネクタ 258"/>
        <xdr:cNvCxnSpPr/>
      </xdr:nvCxnSpPr>
      <xdr:spPr>
        <a:xfrm>
          <a:off x="13893800" y="101581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127907</xdr:rowOff>
    </xdr:from>
    <xdr:to>
      <xdr:col>74</xdr:col>
      <xdr:colOff>31750</xdr:colOff>
      <xdr:row>58</xdr:row>
      <xdr:rowOff>58057</xdr:rowOff>
    </xdr:to>
    <xdr:sp macro="" textlink="">
      <xdr:nvSpPr>
        <xdr:cNvPr id="260" name="フローチャート: 判断 259"/>
        <xdr:cNvSpPr/>
      </xdr:nvSpPr>
      <xdr:spPr>
        <a:xfrm>
          <a:off x="14732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68234</xdr:rowOff>
    </xdr:from>
    <xdr:ext cx="762000" cy="259045"/>
    <xdr:sp macro="" textlink="">
      <xdr:nvSpPr>
        <xdr:cNvPr id="261" name="テキスト ボックス 260"/>
        <xdr:cNvSpPr txBox="1"/>
      </xdr:nvSpPr>
      <xdr:spPr>
        <a:xfrm>
          <a:off x="14401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42635</xdr:rowOff>
    </xdr:from>
    <xdr:to>
      <xdr:col>69</xdr:col>
      <xdr:colOff>92075</xdr:colOff>
      <xdr:row>59</xdr:row>
      <xdr:rowOff>53522</xdr:rowOff>
    </xdr:to>
    <xdr:cxnSp macro="">
      <xdr:nvCxnSpPr>
        <xdr:cNvPr id="262" name="直線コネクタ 261"/>
        <xdr:cNvCxnSpPr/>
      </xdr:nvCxnSpPr>
      <xdr:spPr>
        <a:xfrm flipV="1">
          <a:off x="13004800" y="10158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3" name="フローチャート: 判断 262"/>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90005</xdr:rowOff>
    </xdr:from>
    <xdr:ext cx="762000" cy="259045"/>
    <xdr:sp macro="" textlink="">
      <xdr:nvSpPr>
        <xdr:cNvPr id="264" name="テキスト ボックス 263"/>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6" name="テキスト ボックス 265"/>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51707</xdr:rowOff>
    </xdr:from>
    <xdr:to>
      <xdr:col>82</xdr:col>
      <xdr:colOff>158750</xdr:colOff>
      <xdr:row>57</xdr:row>
      <xdr:rowOff>153307</xdr:rowOff>
    </xdr:to>
    <xdr:sp macro="" textlink="">
      <xdr:nvSpPr>
        <xdr:cNvPr id="272" name="楕円 271"/>
        <xdr:cNvSpPr/>
      </xdr:nvSpPr>
      <xdr:spPr>
        <a:xfrm>
          <a:off x="16459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23784</xdr:rowOff>
    </xdr:from>
    <xdr:ext cx="762000" cy="259045"/>
    <xdr:sp macro="" textlink="">
      <xdr:nvSpPr>
        <xdr:cNvPr id="273" name="その他該当値テキスト"/>
        <xdr:cNvSpPr txBox="1"/>
      </xdr:nvSpPr>
      <xdr:spPr>
        <a:xfrm>
          <a:off x="16598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111578</xdr:rowOff>
    </xdr:from>
    <xdr:to>
      <xdr:col>78</xdr:col>
      <xdr:colOff>120650</xdr:colOff>
      <xdr:row>60</xdr:row>
      <xdr:rowOff>41728</xdr:rowOff>
    </xdr:to>
    <xdr:sp macro="" textlink="">
      <xdr:nvSpPr>
        <xdr:cNvPr id="274" name="楕円 273"/>
        <xdr:cNvSpPr/>
      </xdr:nvSpPr>
      <xdr:spPr>
        <a:xfrm>
          <a:off x="15621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26505</xdr:rowOff>
    </xdr:from>
    <xdr:ext cx="736600" cy="259045"/>
    <xdr:sp macro="" textlink="">
      <xdr:nvSpPr>
        <xdr:cNvPr id="275" name="テキスト ボックス 274"/>
        <xdr:cNvSpPr txBox="1"/>
      </xdr:nvSpPr>
      <xdr:spPr>
        <a:xfrm>
          <a:off x="15290800" y="1031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68035</xdr:rowOff>
    </xdr:from>
    <xdr:to>
      <xdr:col>74</xdr:col>
      <xdr:colOff>31750</xdr:colOff>
      <xdr:row>59</xdr:row>
      <xdr:rowOff>169635</xdr:rowOff>
    </xdr:to>
    <xdr:sp macro="" textlink="">
      <xdr:nvSpPr>
        <xdr:cNvPr id="276" name="楕円 275"/>
        <xdr:cNvSpPr/>
      </xdr:nvSpPr>
      <xdr:spPr>
        <a:xfrm>
          <a:off x="14732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154412</xdr:rowOff>
    </xdr:from>
    <xdr:ext cx="762000" cy="259045"/>
    <xdr:sp macro="" textlink="">
      <xdr:nvSpPr>
        <xdr:cNvPr id="277" name="テキスト ボックス 276"/>
        <xdr:cNvSpPr txBox="1"/>
      </xdr:nvSpPr>
      <xdr:spPr>
        <a:xfrm>
          <a:off x="14401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163285</xdr:rowOff>
    </xdr:from>
    <xdr:to>
      <xdr:col>69</xdr:col>
      <xdr:colOff>142875</xdr:colOff>
      <xdr:row>59</xdr:row>
      <xdr:rowOff>93435</xdr:rowOff>
    </xdr:to>
    <xdr:sp macro="" textlink="">
      <xdr:nvSpPr>
        <xdr:cNvPr id="278" name="楕円 277"/>
        <xdr:cNvSpPr/>
      </xdr:nvSpPr>
      <xdr:spPr>
        <a:xfrm>
          <a:off x="138430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78212</xdr:rowOff>
    </xdr:from>
    <xdr:ext cx="762000" cy="259045"/>
    <xdr:sp macro="" textlink="">
      <xdr:nvSpPr>
        <xdr:cNvPr id="279" name="テキスト ボックス 278"/>
        <xdr:cNvSpPr txBox="1"/>
      </xdr:nvSpPr>
      <xdr:spPr>
        <a:xfrm>
          <a:off x="13512800" y="1019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2722</xdr:rowOff>
    </xdr:from>
    <xdr:to>
      <xdr:col>65</xdr:col>
      <xdr:colOff>53975</xdr:colOff>
      <xdr:row>59</xdr:row>
      <xdr:rowOff>104322</xdr:rowOff>
    </xdr:to>
    <xdr:sp macro="" textlink="">
      <xdr:nvSpPr>
        <xdr:cNvPr id="280" name="楕円 279"/>
        <xdr:cNvSpPr/>
      </xdr:nvSpPr>
      <xdr:spPr>
        <a:xfrm>
          <a:off x="12954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89099</xdr:rowOff>
    </xdr:from>
    <xdr:ext cx="762000" cy="259045"/>
    <xdr:sp macro="" textlink="">
      <xdr:nvSpPr>
        <xdr:cNvPr id="281" name="テキスト ボックス 280"/>
        <xdr:cNvSpPr txBox="1"/>
      </xdr:nvSpPr>
      <xdr:spPr>
        <a:xfrm>
          <a:off x="12623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となった。増加の要因として、下水道事業の法適化に伴い、繰出金として整理していた都市下水路管理費のうち、下水道事業会計負担金分を補助費として整理したことによる経常経費充当一般財源の増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今後は一部事務組合の施設等の老朽化に伴う更新により、公債費負担分の増加が見込まれるため、中長期的な負担金推移を考慮した運営を行う。</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40</xdr:row>
      <xdr:rowOff>157480</xdr:rowOff>
    </xdr:to>
    <xdr:cxnSp macro="">
      <xdr:nvCxnSpPr>
        <xdr:cNvPr id="309" name="直線コネクタ 308"/>
        <xdr:cNvCxnSpPr/>
      </xdr:nvCxnSpPr>
      <xdr:spPr>
        <a:xfrm flipV="1">
          <a:off x="16510000" y="56286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129557</xdr:rowOff>
    </xdr:from>
    <xdr:ext cx="762000" cy="259045"/>
    <xdr:sp macro="" textlink="">
      <xdr:nvSpPr>
        <xdr:cNvPr id="310"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157480</xdr:rowOff>
    </xdr:from>
    <xdr:to>
      <xdr:col>82</xdr:col>
      <xdr:colOff>196850</xdr:colOff>
      <xdr:row>40</xdr:row>
      <xdr:rowOff>157480</xdr:rowOff>
    </xdr:to>
    <xdr:cxnSp macro="">
      <xdr:nvCxnSpPr>
        <xdr:cNvPr id="311" name="直線コネクタ 310"/>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12" name="補助費等最大値テキスト"/>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13" name="直線コネクタ 312"/>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165100</xdr:rowOff>
    </xdr:to>
    <xdr:cxnSp macro="">
      <xdr:nvCxnSpPr>
        <xdr:cNvPr id="314" name="直線コネクタ 313"/>
        <xdr:cNvCxnSpPr/>
      </xdr:nvCxnSpPr>
      <xdr:spPr>
        <a:xfrm>
          <a:off x="15671800" y="6184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130827</xdr:rowOff>
    </xdr:from>
    <xdr:ext cx="762000" cy="259045"/>
    <xdr:sp macro="" textlink="">
      <xdr:nvSpPr>
        <xdr:cNvPr id="315"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146050</xdr:rowOff>
    </xdr:from>
    <xdr:to>
      <xdr:col>78</xdr:col>
      <xdr:colOff>69850</xdr:colOff>
      <xdr:row>36</xdr:row>
      <xdr:rowOff>12700</xdr:rowOff>
    </xdr:to>
    <xdr:cxnSp macro="">
      <xdr:nvCxnSpPr>
        <xdr:cNvPr id="317" name="直線コネクタ 316"/>
        <xdr:cNvCxnSpPr/>
      </xdr:nvCxnSpPr>
      <xdr:spPr>
        <a:xfrm>
          <a:off x="14782800" y="614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15240</xdr:rowOff>
    </xdr:from>
    <xdr:to>
      <xdr:col>78</xdr:col>
      <xdr:colOff>120650</xdr:colOff>
      <xdr:row>36</xdr:row>
      <xdr:rowOff>116840</xdr:rowOff>
    </xdr:to>
    <xdr:sp macro="" textlink="">
      <xdr:nvSpPr>
        <xdr:cNvPr id="318" name="フローチャート: 判断 317"/>
        <xdr:cNvSpPr/>
      </xdr:nvSpPr>
      <xdr:spPr>
        <a:xfrm>
          <a:off x="15621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101617</xdr:rowOff>
    </xdr:from>
    <xdr:ext cx="736600" cy="259045"/>
    <xdr:sp macro="" textlink="">
      <xdr:nvSpPr>
        <xdr:cNvPr id="319" name="テキスト ボックス 318"/>
        <xdr:cNvSpPr txBox="1"/>
      </xdr:nvSpPr>
      <xdr:spPr>
        <a:xfrm>
          <a:off x="15290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130810</xdr:rowOff>
    </xdr:from>
    <xdr:to>
      <xdr:col>73</xdr:col>
      <xdr:colOff>180975</xdr:colOff>
      <xdr:row>35</xdr:row>
      <xdr:rowOff>146050</xdr:rowOff>
    </xdr:to>
    <xdr:cxnSp macro="">
      <xdr:nvCxnSpPr>
        <xdr:cNvPr id="320" name="直線コネクタ 319"/>
        <xdr:cNvCxnSpPr/>
      </xdr:nvCxnSpPr>
      <xdr:spPr>
        <a:xfrm>
          <a:off x="13893800" y="6131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22860</xdr:rowOff>
    </xdr:from>
    <xdr:to>
      <xdr:col>74</xdr:col>
      <xdr:colOff>31750</xdr:colOff>
      <xdr:row>36</xdr:row>
      <xdr:rowOff>124460</xdr:rowOff>
    </xdr:to>
    <xdr:sp macro="" textlink="">
      <xdr:nvSpPr>
        <xdr:cNvPr id="321" name="フローチャート: 判断 320"/>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109237</xdr:rowOff>
    </xdr:from>
    <xdr:ext cx="762000" cy="259045"/>
    <xdr:sp macro="" textlink="">
      <xdr:nvSpPr>
        <xdr:cNvPr id="322" name="テキスト ボックス 321"/>
        <xdr:cNvSpPr txBox="1"/>
      </xdr:nvSpPr>
      <xdr:spPr>
        <a:xfrm>
          <a:off x="14401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69850</xdr:rowOff>
    </xdr:from>
    <xdr:to>
      <xdr:col>69</xdr:col>
      <xdr:colOff>92075</xdr:colOff>
      <xdr:row>35</xdr:row>
      <xdr:rowOff>130810</xdr:rowOff>
    </xdr:to>
    <xdr:cxnSp macro="">
      <xdr:nvCxnSpPr>
        <xdr:cNvPr id="323" name="直線コネクタ 322"/>
        <xdr:cNvCxnSpPr/>
      </xdr:nvCxnSpPr>
      <xdr:spPr>
        <a:xfrm>
          <a:off x="13004800" y="6070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148590</xdr:rowOff>
    </xdr:from>
    <xdr:to>
      <xdr:col>69</xdr:col>
      <xdr:colOff>142875</xdr:colOff>
      <xdr:row>36</xdr:row>
      <xdr:rowOff>78740</xdr:rowOff>
    </xdr:to>
    <xdr:sp macro="" textlink="">
      <xdr:nvSpPr>
        <xdr:cNvPr id="324" name="フローチャート: 判断 323"/>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63517</xdr:rowOff>
    </xdr:from>
    <xdr:ext cx="762000" cy="259045"/>
    <xdr:sp macro="" textlink="">
      <xdr:nvSpPr>
        <xdr:cNvPr id="325" name="テキスト ボックス 324"/>
        <xdr:cNvSpPr txBox="1"/>
      </xdr:nvSpPr>
      <xdr:spPr>
        <a:xfrm>
          <a:off x="13512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125730</xdr:rowOff>
    </xdr:from>
    <xdr:to>
      <xdr:col>65</xdr:col>
      <xdr:colOff>53975</xdr:colOff>
      <xdr:row>36</xdr:row>
      <xdr:rowOff>55880</xdr:rowOff>
    </xdr:to>
    <xdr:sp macro="" textlink="">
      <xdr:nvSpPr>
        <xdr:cNvPr id="326" name="フローチャート: 判断 325"/>
        <xdr:cNvSpPr/>
      </xdr:nvSpPr>
      <xdr:spPr>
        <a:xfrm>
          <a:off x="12954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40657</xdr:rowOff>
    </xdr:from>
    <xdr:ext cx="762000" cy="259045"/>
    <xdr:sp macro="" textlink="">
      <xdr:nvSpPr>
        <xdr:cNvPr id="327" name="テキスト ボックス 326"/>
        <xdr:cNvSpPr txBox="1"/>
      </xdr:nvSpPr>
      <xdr:spPr>
        <a:xfrm>
          <a:off x="12623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33" name="楕円 332"/>
        <xdr:cNvSpPr/>
      </xdr:nvSpPr>
      <xdr:spPr>
        <a:xfrm>
          <a:off x="16459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86377</xdr:rowOff>
    </xdr:from>
    <xdr:ext cx="762000" cy="259045"/>
    <xdr:sp macro="" textlink="">
      <xdr:nvSpPr>
        <xdr:cNvPr id="334" name="補助費等該当値テキスト"/>
        <xdr:cNvSpPr txBox="1"/>
      </xdr:nvSpPr>
      <xdr:spPr>
        <a:xfrm>
          <a:off x="16598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35" name="楕円 334"/>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36" name="テキスト ボックス 335"/>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95250</xdr:rowOff>
    </xdr:from>
    <xdr:to>
      <xdr:col>74</xdr:col>
      <xdr:colOff>31750</xdr:colOff>
      <xdr:row>36</xdr:row>
      <xdr:rowOff>25400</xdr:rowOff>
    </xdr:to>
    <xdr:sp macro="" textlink="">
      <xdr:nvSpPr>
        <xdr:cNvPr id="337" name="楕円 336"/>
        <xdr:cNvSpPr/>
      </xdr:nvSpPr>
      <xdr:spPr>
        <a:xfrm>
          <a:off x="14732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35577</xdr:rowOff>
    </xdr:from>
    <xdr:ext cx="762000" cy="259045"/>
    <xdr:sp macro="" textlink="">
      <xdr:nvSpPr>
        <xdr:cNvPr id="338" name="テキスト ボックス 337"/>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80010</xdr:rowOff>
    </xdr:from>
    <xdr:to>
      <xdr:col>69</xdr:col>
      <xdr:colOff>142875</xdr:colOff>
      <xdr:row>36</xdr:row>
      <xdr:rowOff>10160</xdr:rowOff>
    </xdr:to>
    <xdr:sp macro="" textlink="">
      <xdr:nvSpPr>
        <xdr:cNvPr id="339" name="楕円 338"/>
        <xdr:cNvSpPr/>
      </xdr:nvSpPr>
      <xdr:spPr>
        <a:xfrm>
          <a:off x="13843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20337</xdr:rowOff>
    </xdr:from>
    <xdr:ext cx="762000" cy="259045"/>
    <xdr:sp macro="" textlink="">
      <xdr:nvSpPr>
        <xdr:cNvPr id="340" name="テキスト ボックス 339"/>
        <xdr:cNvSpPr txBox="1"/>
      </xdr:nvSpPr>
      <xdr:spPr>
        <a:xfrm>
          <a:off x="13512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41" name="楕円 340"/>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42" name="テキスト ボックス 341"/>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公債費における経常収支比率は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％改善した。主な改善要因としては、</a:t>
          </a:r>
          <a:r>
            <a:rPr kumimoji="1" lang="en-US" altLang="ja-JP" sz="1300">
              <a:latin typeface="ＭＳ Ｐゴシック" panose="020B0600070205080204" pitchFamily="50" charset="-128"/>
              <a:ea typeface="ＭＳ Ｐゴシック" panose="020B0600070205080204" pitchFamily="50" charset="-128"/>
            </a:rPr>
            <a:t>2007</a:t>
          </a:r>
          <a:r>
            <a:rPr kumimoji="1" lang="ja-JP" altLang="en-US" sz="1300">
              <a:latin typeface="ＭＳ Ｐゴシック" panose="020B0600070205080204" pitchFamily="50" charset="-128"/>
              <a:ea typeface="ＭＳ Ｐゴシック" panose="020B0600070205080204" pitchFamily="50" charset="-128"/>
            </a:rPr>
            <a:t>年同意の過疎対策事業債や、</a:t>
          </a:r>
          <a:r>
            <a:rPr kumimoji="1" lang="en-US" altLang="ja-JP" sz="1300">
              <a:latin typeface="ＭＳ Ｐゴシック" panose="020B0600070205080204" pitchFamily="50" charset="-128"/>
              <a:ea typeface="ＭＳ Ｐゴシック" panose="020B0600070205080204" pitchFamily="50" charset="-128"/>
            </a:rPr>
            <a:t>2009</a:t>
          </a:r>
          <a:r>
            <a:rPr kumimoji="1" lang="ja-JP" altLang="en-US" sz="1300">
              <a:latin typeface="ＭＳ Ｐゴシック" panose="020B0600070205080204" pitchFamily="50" charset="-128"/>
              <a:ea typeface="ＭＳ Ｐゴシック" panose="020B0600070205080204" pitchFamily="50" charset="-128"/>
            </a:rPr>
            <a:t>年同意の合併特例事業債等の大型事業の償還終了に伴う減により、経常経費充当一般財源が減少したことがあげられる。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今後も後年度負担を増大させないよう、計画的な借入に十分留意する必要がある。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26416</xdr:rowOff>
    </xdr:from>
    <xdr:to>
      <xdr:col>24</xdr:col>
      <xdr:colOff>25400</xdr:colOff>
      <xdr:row>80</xdr:row>
      <xdr:rowOff>40132</xdr:rowOff>
    </xdr:to>
    <xdr:cxnSp macro="">
      <xdr:nvCxnSpPr>
        <xdr:cNvPr id="367" name="直線コネクタ 366"/>
        <xdr:cNvCxnSpPr/>
      </xdr:nvCxnSpPr>
      <xdr:spPr>
        <a:xfrm flipV="1">
          <a:off x="4826000" y="1271371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8"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9" name="直線コネクタ 368"/>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112793</xdr:rowOff>
    </xdr:from>
    <xdr:ext cx="762000" cy="259045"/>
    <xdr:sp macro="" textlink="">
      <xdr:nvSpPr>
        <xdr:cNvPr id="370"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26416</xdr:rowOff>
    </xdr:from>
    <xdr:to>
      <xdr:col>24</xdr:col>
      <xdr:colOff>114300</xdr:colOff>
      <xdr:row>74</xdr:row>
      <xdr:rowOff>26416</xdr:rowOff>
    </xdr:to>
    <xdr:cxnSp macro="">
      <xdr:nvCxnSpPr>
        <xdr:cNvPr id="371" name="直線コネクタ 370"/>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51563</xdr:rowOff>
    </xdr:from>
    <xdr:to>
      <xdr:col>24</xdr:col>
      <xdr:colOff>25400</xdr:colOff>
      <xdr:row>79</xdr:row>
      <xdr:rowOff>74422</xdr:rowOff>
    </xdr:to>
    <xdr:cxnSp macro="">
      <xdr:nvCxnSpPr>
        <xdr:cNvPr id="372" name="直線コネクタ 371"/>
        <xdr:cNvCxnSpPr/>
      </xdr:nvCxnSpPr>
      <xdr:spPr>
        <a:xfrm flipV="1">
          <a:off x="3987800" y="1359611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28719</xdr:rowOff>
    </xdr:from>
    <xdr:ext cx="762000" cy="259045"/>
    <xdr:sp macro="" textlink="">
      <xdr:nvSpPr>
        <xdr:cNvPr id="373" name="公債費平均値テキスト"/>
        <xdr:cNvSpPr txBox="1"/>
      </xdr:nvSpPr>
      <xdr:spPr>
        <a:xfrm>
          <a:off x="4914900" y="13230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74" name="フローチャート: 判断 373"/>
        <xdr:cNvSpPr/>
      </xdr:nvSpPr>
      <xdr:spPr>
        <a:xfrm>
          <a:off x="4775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74422</xdr:rowOff>
    </xdr:from>
    <xdr:to>
      <xdr:col>19</xdr:col>
      <xdr:colOff>187325</xdr:colOff>
      <xdr:row>79</xdr:row>
      <xdr:rowOff>92711</xdr:rowOff>
    </xdr:to>
    <xdr:cxnSp macro="">
      <xdr:nvCxnSpPr>
        <xdr:cNvPr id="375" name="直線コネクタ 374"/>
        <xdr:cNvCxnSpPr/>
      </xdr:nvCxnSpPr>
      <xdr:spPr>
        <a:xfrm flipV="1">
          <a:off x="3098800" y="136189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21337</xdr:rowOff>
    </xdr:from>
    <xdr:to>
      <xdr:col>20</xdr:col>
      <xdr:colOff>38100</xdr:colOff>
      <xdr:row>78</xdr:row>
      <xdr:rowOff>122937</xdr:rowOff>
    </xdr:to>
    <xdr:sp macro="" textlink="">
      <xdr:nvSpPr>
        <xdr:cNvPr id="376" name="フローチャート: 判断 375"/>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133114</xdr:rowOff>
    </xdr:from>
    <xdr:ext cx="736600" cy="259045"/>
    <xdr:sp macro="" textlink="">
      <xdr:nvSpPr>
        <xdr:cNvPr id="377" name="テキスト ボックス 376"/>
        <xdr:cNvSpPr txBox="1"/>
      </xdr:nvSpPr>
      <xdr:spPr>
        <a:xfrm>
          <a:off x="3606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56135</xdr:rowOff>
    </xdr:from>
    <xdr:to>
      <xdr:col>15</xdr:col>
      <xdr:colOff>98425</xdr:colOff>
      <xdr:row>79</xdr:row>
      <xdr:rowOff>92711</xdr:rowOff>
    </xdr:to>
    <xdr:cxnSp macro="">
      <xdr:nvCxnSpPr>
        <xdr:cNvPr id="378" name="直線コネクタ 377"/>
        <xdr:cNvCxnSpPr/>
      </xdr:nvCxnSpPr>
      <xdr:spPr>
        <a:xfrm>
          <a:off x="2209800" y="136006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79" name="フローチャート: 判断 378"/>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128540</xdr:rowOff>
    </xdr:from>
    <xdr:ext cx="762000" cy="259045"/>
    <xdr:sp macro="" textlink="">
      <xdr:nvSpPr>
        <xdr:cNvPr id="380" name="テキスト ボックス 379"/>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56135</xdr:rowOff>
    </xdr:from>
    <xdr:to>
      <xdr:col>11</xdr:col>
      <xdr:colOff>9525</xdr:colOff>
      <xdr:row>79</xdr:row>
      <xdr:rowOff>65278</xdr:rowOff>
    </xdr:to>
    <xdr:cxnSp macro="">
      <xdr:nvCxnSpPr>
        <xdr:cNvPr id="381" name="直線コネクタ 380"/>
        <xdr:cNvCxnSpPr/>
      </xdr:nvCxnSpPr>
      <xdr:spPr>
        <a:xfrm flipV="1">
          <a:off x="1320800" y="136006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16763</xdr:rowOff>
    </xdr:from>
    <xdr:to>
      <xdr:col>11</xdr:col>
      <xdr:colOff>60325</xdr:colOff>
      <xdr:row>78</xdr:row>
      <xdr:rowOff>118363</xdr:rowOff>
    </xdr:to>
    <xdr:sp macro="" textlink="">
      <xdr:nvSpPr>
        <xdr:cNvPr id="382" name="フローチャート: 判断 381"/>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128540</xdr:rowOff>
    </xdr:from>
    <xdr:ext cx="762000" cy="259045"/>
    <xdr:sp macro="" textlink="">
      <xdr:nvSpPr>
        <xdr:cNvPr id="383" name="テキスト ボックス 382"/>
        <xdr:cNvSpPr txBox="1"/>
      </xdr:nvSpPr>
      <xdr:spPr>
        <a:xfrm>
          <a:off x="1828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84" name="フローチャート: 判断 383"/>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119397</xdr:rowOff>
    </xdr:from>
    <xdr:ext cx="762000" cy="259045"/>
    <xdr:sp macro="" textlink="">
      <xdr:nvSpPr>
        <xdr:cNvPr id="385" name="テキスト ボックス 384"/>
        <xdr:cNvSpPr txBox="1"/>
      </xdr:nvSpPr>
      <xdr:spPr>
        <a:xfrm>
          <a:off x="939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763</xdr:rowOff>
    </xdr:from>
    <xdr:to>
      <xdr:col>24</xdr:col>
      <xdr:colOff>76200</xdr:colOff>
      <xdr:row>79</xdr:row>
      <xdr:rowOff>102363</xdr:rowOff>
    </xdr:to>
    <xdr:sp macro="" textlink="">
      <xdr:nvSpPr>
        <xdr:cNvPr id="391" name="楕円 390"/>
        <xdr:cNvSpPr/>
      </xdr:nvSpPr>
      <xdr:spPr>
        <a:xfrm>
          <a:off x="47752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144290</xdr:rowOff>
    </xdr:from>
    <xdr:ext cx="762000" cy="259045"/>
    <xdr:sp macro="" textlink="">
      <xdr:nvSpPr>
        <xdr:cNvPr id="392" name="公債費該当値テキスト"/>
        <xdr:cNvSpPr txBox="1"/>
      </xdr:nvSpPr>
      <xdr:spPr>
        <a:xfrm>
          <a:off x="49149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23622</xdr:rowOff>
    </xdr:from>
    <xdr:to>
      <xdr:col>20</xdr:col>
      <xdr:colOff>38100</xdr:colOff>
      <xdr:row>79</xdr:row>
      <xdr:rowOff>125222</xdr:rowOff>
    </xdr:to>
    <xdr:sp macro="" textlink="">
      <xdr:nvSpPr>
        <xdr:cNvPr id="393" name="楕円 392"/>
        <xdr:cNvSpPr/>
      </xdr:nvSpPr>
      <xdr:spPr>
        <a:xfrm>
          <a:off x="3937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109999</xdr:rowOff>
    </xdr:from>
    <xdr:ext cx="736600" cy="259045"/>
    <xdr:sp macro="" textlink="">
      <xdr:nvSpPr>
        <xdr:cNvPr id="394" name="テキスト ボックス 393"/>
        <xdr:cNvSpPr txBox="1"/>
      </xdr:nvSpPr>
      <xdr:spPr>
        <a:xfrm>
          <a:off x="3606800" y="13654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41911</xdr:rowOff>
    </xdr:from>
    <xdr:to>
      <xdr:col>15</xdr:col>
      <xdr:colOff>149225</xdr:colOff>
      <xdr:row>79</xdr:row>
      <xdr:rowOff>143511</xdr:rowOff>
    </xdr:to>
    <xdr:sp macro="" textlink="">
      <xdr:nvSpPr>
        <xdr:cNvPr id="395" name="楕円 394"/>
        <xdr:cNvSpPr/>
      </xdr:nvSpPr>
      <xdr:spPr>
        <a:xfrm>
          <a:off x="3048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128288</xdr:rowOff>
    </xdr:from>
    <xdr:ext cx="762000" cy="259045"/>
    <xdr:sp macro="" textlink="">
      <xdr:nvSpPr>
        <xdr:cNvPr id="396" name="テキスト ボックス 395"/>
        <xdr:cNvSpPr txBox="1"/>
      </xdr:nvSpPr>
      <xdr:spPr>
        <a:xfrm>
          <a:off x="2717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5335</xdr:rowOff>
    </xdr:from>
    <xdr:to>
      <xdr:col>11</xdr:col>
      <xdr:colOff>60325</xdr:colOff>
      <xdr:row>79</xdr:row>
      <xdr:rowOff>106935</xdr:rowOff>
    </xdr:to>
    <xdr:sp macro="" textlink="">
      <xdr:nvSpPr>
        <xdr:cNvPr id="397" name="楕円 396"/>
        <xdr:cNvSpPr/>
      </xdr:nvSpPr>
      <xdr:spPr>
        <a:xfrm>
          <a:off x="2159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91712</xdr:rowOff>
    </xdr:from>
    <xdr:ext cx="762000" cy="259045"/>
    <xdr:sp macro="" textlink="">
      <xdr:nvSpPr>
        <xdr:cNvPr id="398" name="テキスト ボックス 397"/>
        <xdr:cNvSpPr txBox="1"/>
      </xdr:nvSpPr>
      <xdr:spPr>
        <a:xfrm>
          <a:off x="1828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14478</xdr:rowOff>
    </xdr:from>
    <xdr:to>
      <xdr:col>6</xdr:col>
      <xdr:colOff>171450</xdr:colOff>
      <xdr:row>79</xdr:row>
      <xdr:rowOff>116078</xdr:rowOff>
    </xdr:to>
    <xdr:sp macro="" textlink="">
      <xdr:nvSpPr>
        <xdr:cNvPr id="399" name="楕円 398"/>
        <xdr:cNvSpPr/>
      </xdr:nvSpPr>
      <xdr:spPr>
        <a:xfrm>
          <a:off x="1270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100855</xdr:rowOff>
    </xdr:from>
    <xdr:ext cx="762000" cy="259045"/>
    <xdr:sp macro="" textlink="">
      <xdr:nvSpPr>
        <xdr:cNvPr id="400" name="テキスト ボックス 399"/>
        <xdr:cNvSpPr txBox="1"/>
      </xdr:nvSpPr>
      <xdr:spPr>
        <a:xfrm>
          <a:off x="939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補助費等において悪化がみられるものの、人件費や扶助費、物件費等の改善により、前年度と比較すると</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今後も継続して、物件費等の削減可能な費用の見直しとともに、積極的な企業誘致や定住促進、市税徴収の強化による財源確保を図り、歳入歳出の両面で財政構造の改善に努めていく。</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81</xdr:row>
      <xdr:rowOff>107950</xdr:rowOff>
    </xdr:to>
    <xdr:cxnSp macro="">
      <xdr:nvCxnSpPr>
        <xdr:cNvPr id="428" name="直線コネクタ 427"/>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9"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30" name="直線コネクタ 429"/>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31"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2" name="直線コネクタ 431"/>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35561</xdr:rowOff>
    </xdr:from>
    <xdr:to>
      <xdr:col>82</xdr:col>
      <xdr:colOff>107950</xdr:colOff>
      <xdr:row>78</xdr:row>
      <xdr:rowOff>149861</xdr:rowOff>
    </xdr:to>
    <xdr:cxnSp macro="">
      <xdr:nvCxnSpPr>
        <xdr:cNvPr id="433" name="直線コネクタ 432"/>
        <xdr:cNvCxnSpPr/>
      </xdr:nvCxnSpPr>
      <xdr:spPr>
        <a:xfrm flipV="1">
          <a:off x="15671800" y="13065761"/>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158766</xdr:rowOff>
    </xdr:from>
    <xdr:ext cx="762000" cy="259045"/>
    <xdr:sp macro="" textlink="">
      <xdr:nvSpPr>
        <xdr:cNvPr id="434" name="公債費以外平均値テキスト"/>
        <xdr:cNvSpPr txBox="1"/>
      </xdr:nvSpPr>
      <xdr:spPr>
        <a:xfrm>
          <a:off x="16598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35" name="フローチャート: 判断 434"/>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119380</xdr:rowOff>
    </xdr:from>
    <xdr:to>
      <xdr:col>78</xdr:col>
      <xdr:colOff>69850</xdr:colOff>
      <xdr:row>78</xdr:row>
      <xdr:rowOff>149861</xdr:rowOff>
    </xdr:to>
    <xdr:cxnSp macro="">
      <xdr:nvCxnSpPr>
        <xdr:cNvPr id="436" name="直線コネクタ 435"/>
        <xdr:cNvCxnSpPr/>
      </xdr:nvCxnSpPr>
      <xdr:spPr>
        <a:xfrm>
          <a:off x="14782800" y="134924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83820</xdr:rowOff>
    </xdr:from>
    <xdr:to>
      <xdr:col>78</xdr:col>
      <xdr:colOff>120650</xdr:colOff>
      <xdr:row>77</xdr:row>
      <xdr:rowOff>13970</xdr:rowOff>
    </xdr:to>
    <xdr:sp macro="" textlink="">
      <xdr:nvSpPr>
        <xdr:cNvPr id="437" name="フローチャート: 判断 436"/>
        <xdr:cNvSpPr/>
      </xdr:nvSpPr>
      <xdr:spPr>
        <a:xfrm>
          <a:off x="15621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24147</xdr:rowOff>
    </xdr:from>
    <xdr:ext cx="736600" cy="259045"/>
    <xdr:sp macro="" textlink="">
      <xdr:nvSpPr>
        <xdr:cNvPr id="438" name="テキスト ボックス 437"/>
        <xdr:cNvSpPr txBox="1"/>
      </xdr:nvSpPr>
      <xdr:spPr>
        <a:xfrm>
          <a:off x="15290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168911</xdr:rowOff>
    </xdr:from>
    <xdr:to>
      <xdr:col>73</xdr:col>
      <xdr:colOff>180975</xdr:colOff>
      <xdr:row>78</xdr:row>
      <xdr:rowOff>119380</xdr:rowOff>
    </xdr:to>
    <xdr:cxnSp macro="">
      <xdr:nvCxnSpPr>
        <xdr:cNvPr id="439" name="直線コネクタ 438"/>
        <xdr:cNvCxnSpPr/>
      </xdr:nvCxnSpPr>
      <xdr:spPr>
        <a:xfrm>
          <a:off x="13893800" y="1337056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38100</xdr:rowOff>
    </xdr:from>
    <xdr:to>
      <xdr:col>74</xdr:col>
      <xdr:colOff>31750</xdr:colOff>
      <xdr:row>76</xdr:row>
      <xdr:rowOff>139700</xdr:rowOff>
    </xdr:to>
    <xdr:sp macro="" textlink="">
      <xdr:nvSpPr>
        <xdr:cNvPr id="440" name="フローチャート: 判断 439"/>
        <xdr:cNvSpPr/>
      </xdr:nvSpPr>
      <xdr:spPr>
        <a:xfrm>
          <a:off x="14732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149877</xdr:rowOff>
    </xdr:from>
    <xdr:ext cx="762000" cy="259045"/>
    <xdr:sp macro="" textlink="">
      <xdr:nvSpPr>
        <xdr:cNvPr id="441" name="テキスト ボックス 440"/>
        <xdr:cNvSpPr txBox="1"/>
      </xdr:nvSpPr>
      <xdr:spPr>
        <a:xfrm>
          <a:off x="14401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165100</xdr:rowOff>
    </xdr:from>
    <xdr:to>
      <xdr:col>69</xdr:col>
      <xdr:colOff>92075</xdr:colOff>
      <xdr:row>77</xdr:row>
      <xdr:rowOff>168911</xdr:rowOff>
    </xdr:to>
    <xdr:cxnSp macro="">
      <xdr:nvCxnSpPr>
        <xdr:cNvPr id="442" name="直線コネクタ 441"/>
        <xdr:cNvCxnSpPr/>
      </xdr:nvCxnSpPr>
      <xdr:spPr>
        <a:xfrm>
          <a:off x="13004800" y="13195300"/>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102870</xdr:rowOff>
    </xdr:from>
    <xdr:to>
      <xdr:col>69</xdr:col>
      <xdr:colOff>142875</xdr:colOff>
      <xdr:row>76</xdr:row>
      <xdr:rowOff>33020</xdr:rowOff>
    </xdr:to>
    <xdr:sp macro="" textlink="">
      <xdr:nvSpPr>
        <xdr:cNvPr id="443" name="フローチャート: 判断 442"/>
        <xdr:cNvSpPr/>
      </xdr:nvSpPr>
      <xdr:spPr>
        <a:xfrm>
          <a:off x="13843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43197</xdr:rowOff>
    </xdr:from>
    <xdr:ext cx="762000" cy="259045"/>
    <xdr:sp macro="" textlink="">
      <xdr:nvSpPr>
        <xdr:cNvPr id="444" name="テキスト ボックス 443"/>
        <xdr:cNvSpPr txBox="1"/>
      </xdr:nvSpPr>
      <xdr:spPr>
        <a:xfrm>
          <a:off x="13512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11430</xdr:rowOff>
    </xdr:from>
    <xdr:to>
      <xdr:col>65</xdr:col>
      <xdr:colOff>53975</xdr:colOff>
      <xdr:row>75</xdr:row>
      <xdr:rowOff>113030</xdr:rowOff>
    </xdr:to>
    <xdr:sp macro="" textlink="">
      <xdr:nvSpPr>
        <xdr:cNvPr id="445" name="フローチャート: 判断 444"/>
        <xdr:cNvSpPr/>
      </xdr:nvSpPr>
      <xdr:spPr>
        <a:xfrm>
          <a:off x="12954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123207</xdr:rowOff>
    </xdr:from>
    <xdr:ext cx="762000" cy="259045"/>
    <xdr:sp macro="" textlink="">
      <xdr:nvSpPr>
        <xdr:cNvPr id="446" name="テキスト ボックス 445"/>
        <xdr:cNvSpPr txBox="1"/>
      </xdr:nvSpPr>
      <xdr:spPr>
        <a:xfrm>
          <a:off x="12623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156211</xdr:rowOff>
    </xdr:from>
    <xdr:to>
      <xdr:col>82</xdr:col>
      <xdr:colOff>158750</xdr:colOff>
      <xdr:row>76</xdr:row>
      <xdr:rowOff>86361</xdr:rowOff>
    </xdr:to>
    <xdr:sp macro="" textlink="">
      <xdr:nvSpPr>
        <xdr:cNvPr id="452" name="楕円 451"/>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1287</xdr:rowOff>
    </xdr:from>
    <xdr:ext cx="762000" cy="259045"/>
    <xdr:sp macro="" textlink="">
      <xdr:nvSpPr>
        <xdr:cNvPr id="453" name="公債費以外該当値テキスト"/>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99061</xdr:rowOff>
    </xdr:from>
    <xdr:to>
      <xdr:col>78</xdr:col>
      <xdr:colOff>120650</xdr:colOff>
      <xdr:row>79</xdr:row>
      <xdr:rowOff>29211</xdr:rowOff>
    </xdr:to>
    <xdr:sp macro="" textlink="">
      <xdr:nvSpPr>
        <xdr:cNvPr id="454" name="楕円 453"/>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13988</xdr:rowOff>
    </xdr:from>
    <xdr:ext cx="736600" cy="259045"/>
    <xdr:sp macro="" textlink="">
      <xdr:nvSpPr>
        <xdr:cNvPr id="455" name="テキスト ボックス 454"/>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68580</xdr:rowOff>
    </xdr:from>
    <xdr:to>
      <xdr:col>74</xdr:col>
      <xdr:colOff>31750</xdr:colOff>
      <xdr:row>78</xdr:row>
      <xdr:rowOff>170180</xdr:rowOff>
    </xdr:to>
    <xdr:sp macro="" textlink="">
      <xdr:nvSpPr>
        <xdr:cNvPr id="456" name="楕円 455"/>
        <xdr:cNvSpPr/>
      </xdr:nvSpPr>
      <xdr:spPr>
        <a:xfrm>
          <a:off x="14732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154957</xdr:rowOff>
    </xdr:from>
    <xdr:ext cx="762000" cy="259045"/>
    <xdr:sp macro="" textlink="">
      <xdr:nvSpPr>
        <xdr:cNvPr id="457" name="テキスト ボックス 456"/>
        <xdr:cNvSpPr txBox="1"/>
      </xdr:nvSpPr>
      <xdr:spPr>
        <a:xfrm>
          <a:off x="14401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118111</xdr:rowOff>
    </xdr:from>
    <xdr:to>
      <xdr:col>69</xdr:col>
      <xdr:colOff>142875</xdr:colOff>
      <xdr:row>78</xdr:row>
      <xdr:rowOff>48261</xdr:rowOff>
    </xdr:to>
    <xdr:sp macro="" textlink="">
      <xdr:nvSpPr>
        <xdr:cNvPr id="458" name="楕円 457"/>
        <xdr:cNvSpPr/>
      </xdr:nvSpPr>
      <xdr:spPr>
        <a:xfrm>
          <a:off x="13843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33038</xdr:rowOff>
    </xdr:from>
    <xdr:ext cx="762000" cy="259045"/>
    <xdr:sp macro="" textlink="">
      <xdr:nvSpPr>
        <xdr:cNvPr id="459" name="テキスト ボックス 458"/>
        <xdr:cNvSpPr txBox="1"/>
      </xdr:nvSpPr>
      <xdr:spPr>
        <a:xfrm>
          <a:off x="13512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60" name="楕円 459"/>
        <xdr:cNvSpPr/>
      </xdr:nvSpPr>
      <xdr:spPr>
        <a:xfrm>
          <a:off x="12954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29227</xdr:rowOff>
    </xdr:from>
    <xdr:ext cx="762000" cy="259045"/>
    <xdr:sp macro="" textlink="">
      <xdr:nvSpPr>
        <xdr:cNvPr id="461" name="テキスト ボックス 460"/>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121737</xdr:rowOff>
    </xdr:from>
    <xdr:to>
      <xdr:col>29</xdr:col>
      <xdr:colOff>127000</xdr:colOff>
      <xdr:row>20</xdr:row>
      <xdr:rowOff>120496</xdr:rowOff>
    </xdr:to>
    <xdr:cxnSp macro="">
      <xdr:nvCxnSpPr>
        <xdr:cNvPr id="47" name="直線コネクタ 46"/>
        <xdr:cNvCxnSpPr/>
      </xdr:nvCxnSpPr>
      <xdr:spPr bwMode="auto">
        <a:xfrm flipV="1">
          <a:off x="5651500" y="2055312"/>
          <a:ext cx="0" cy="15418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92573</xdr:rowOff>
    </xdr:from>
    <xdr:ext cx="762000" cy="259045"/>
    <xdr:sp macro="" textlink="">
      <xdr:nvSpPr>
        <xdr:cNvPr id="48" name="人口1人当たり決算額の推移最小値テキスト130"/>
        <xdr:cNvSpPr txBox="1"/>
      </xdr:nvSpPr>
      <xdr:spPr>
        <a:xfrm>
          <a:off x="5740400" y="35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120496</xdr:rowOff>
    </xdr:from>
    <xdr:to>
      <xdr:col>30</xdr:col>
      <xdr:colOff>25400</xdr:colOff>
      <xdr:row>20</xdr:row>
      <xdr:rowOff>120496</xdr:rowOff>
    </xdr:to>
    <xdr:cxnSp macro="">
      <xdr:nvCxnSpPr>
        <xdr:cNvPr id="49" name="直線コネクタ 48"/>
        <xdr:cNvCxnSpPr/>
      </xdr:nvCxnSpPr>
      <xdr:spPr bwMode="auto">
        <a:xfrm>
          <a:off x="5562600" y="3597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36664</xdr:rowOff>
    </xdr:from>
    <xdr:ext cx="762000" cy="259045"/>
    <xdr:sp macro="" textlink="">
      <xdr:nvSpPr>
        <xdr:cNvPr id="50" name="人口1人当たり決算額の推移最大値テキスト130"/>
        <xdr:cNvSpPr txBox="1"/>
      </xdr:nvSpPr>
      <xdr:spPr>
        <a:xfrm>
          <a:off x="5740400" y="179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121737</xdr:rowOff>
    </xdr:from>
    <xdr:to>
      <xdr:col>30</xdr:col>
      <xdr:colOff>25400</xdr:colOff>
      <xdr:row>11</xdr:row>
      <xdr:rowOff>121737</xdr:rowOff>
    </xdr:to>
    <xdr:cxnSp macro="">
      <xdr:nvCxnSpPr>
        <xdr:cNvPr id="51" name="直線コネクタ 50"/>
        <xdr:cNvCxnSpPr/>
      </xdr:nvCxnSpPr>
      <xdr:spPr bwMode="auto">
        <a:xfrm>
          <a:off x="5562600" y="2055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42984</xdr:rowOff>
    </xdr:from>
    <xdr:to>
      <xdr:col>29</xdr:col>
      <xdr:colOff>127000</xdr:colOff>
      <xdr:row>14</xdr:row>
      <xdr:rowOff>135044</xdr:rowOff>
    </xdr:to>
    <xdr:cxnSp macro="">
      <xdr:nvCxnSpPr>
        <xdr:cNvPr id="52" name="直線コネクタ 51"/>
        <xdr:cNvCxnSpPr/>
      </xdr:nvCxnSpPr>
      <xdr:spPr bwMode="auto">
        <a:xfrm>
          <a:off x="5003800" y="2490909"/>
          <a:ext cx="647700" cy="92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38572</xdr:rowOff>
    </xdr:from>
    <xdr:ext cx="762000" cy="259045"/>
    <xdr:sp macro="" textlink="">
      <xdr:nvSpPr>
        <xdr:cNvPr id="53" name="人口1人当たり決算額の推移平均値テキスト130"/>
        <xdr:cNvSpPr txBox="1"/>
      </xdr:nvSpPr>
      <xdr:spPr>
        <a:xfrm>
          <a:off x="5740400" y="2829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66495</xdr:rowOff>
    </xdr:from>
    <xdr:to>
      <xdr:col>29</xdr:col>
      <xdr:colOff>177800</xdr:colOff>
      <xdr:row>16</xdr:row>
      <xdr:rowOff>168095</xdr:rowOff>
    </xdr:to>
    <xdr:sp macro="" textlink="">
      <xdr:nvSpPr>
        <xdr:cNvPr id="54" name="フローチャート: 判断 53"/>
        <xdr:cNvSpPr/>
      </xdr:nvSpPr>
      <xdr:spPr bwMode="auto">
        <a:xfrm>
          <a:off x="56007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42984</xdr:rowOff>
    </xdr:from>
    <xdr:to>
      <xdr:col>26</xdr:col>
      <xdr:colOff>50800</xdr:colOff>
      <xdr:row>14</xdr:row>
      <xdr:rowOff>90337</xdr:rowOff>
    </xdr:to>
    <xdr:cxnSp macro="">
      <xdr:nvCxnSpPr>
        <xdr:cNvPr id="55" name="直線コネクタ 54"/>
        <xdr:cNvCxnSpPr/>
      </xdr:nvCxnSpPr>
      <xdr:spPr bwMode="auto">
        <a:xfrm flipV="1">
          <a:off x="4305300" y="2490909"/>
          <a:ext cx="698500" cy="47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93013</xdr:rowOff>
    </xdr:from>
    <xdr:to>
      <xdr:col>26</xdr:col>
      <xdr:colOff>101600</xdr:colOff>
      <xdr:row>17</xdr:row>
      <xdr:rowOff>23163</xdr:rowOff>
    </xdr:to>
    <xdr:sp macro="" textlink="">
      <xdr:nvSpPr>
        <xdr:cNvPr id="56" name="フローチャート: 判断 55"/>
        <xdr:cNvSpPr/>
      </xdr:nvSpPr>
      <xdr:spPr bwMode="auto">
        <a:xfrm>
          <a:off x="49530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7940</xdr:rowOff>
    </xdr:from>
    <xdr:ext cx="736600" cy="259045"/>
    <xdr:sp macro="" textlink="">
      <xdr:nvSpPr>
        <xdr:cNvPr id="57" name="テキスト ボックス 56"/>
        <xdr:cNvSpPr txBox="1"/>
      </xdr:nvSpPr>
      <xdr:spPr>
        <a:xfrm>
          <a:off x="4622800" y="2970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90337</xdr:rowOff>
    </xdr:from>
    <xdr:to>
      <xdr:col>22</xdr:col>
      <xdr:colOff>114300</xdr:colOff>
      <xdr:row>15</xdr:row>
      <xdr:rowOff>5085</xdr:rowOff>
    </xdr:to>
    <xdr:cxnSp macro="">
      <xdr:nvCxnSpPr>
        <xdr:cNvPr id="58" name="直線コネクタ 57"/>
        <xdr:cNvCxnSpPr/>
      </xdr:nvCxnSpPr>
      <xdr:spPr bwMode="auto">
        <a:xfrm flipV="1">
          <a:off x="3606800" y="2538262"/>
          <a:ext cx="698500" cy="86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155160</xdr:rowOff>
    </xdr:from>
    <xdr:to>
      <xdr:col>22</xdr:col>
      <xdr:colOff>165100</xdr:colOff>
      <xdr:row>17</xdr:row>
      <xdr:rowOff>85310</xdr:rowOff>
    </xdr:to>
    <xdr:sp macro="" textlink="">
      <xdr:nvSpPr>
        <xdr:cNvPr id="59" name="フローチャート: 判断 58"/>
        <xdr:cNvSpPr/>
      </xdr:nvSpPr>
      <xdr:spPr bwMode="auto">
        <a:xfrm>
          <a:off x="42545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70087</xdr:rowOff>
    </xdr:from>
    <xdr:ext cx="762000" cy="259045"/>
    <xdr:sp macro="" textlink="">
      <xdr:nvSpPr>
        <xdr:cNvPr id="60" name="テキスト ボックス 59"/>
        <xdr:cNvSpPr txBox="1"/>
      </xdr:nvSpPr>
      <xdr:spPr>
        <a:xfrm>
          <a:off x="3924300" y="303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5085</xdr:rowOff>
    </xdr:from>
    <xdr:to>
      <xdr:col>18</xdr:col>
      <xdr:colOff>177800</xdr:colOff>
      <xdr:row>15</xdr:row>
      <xdr:rowOff>72637</xdr:rowOff>
    </xdr:to>
    <xdr:cxnSp macro="">
      <xdr:nvCxnSpPr>
        <xdr:cNvPr id="61" name="直線コネクタ 60"/>
        <xdr:cNvCxnSpPr/>
      </xdr:nvCxnSpPr>
      <xdr:spPr bwMode="auto">
        <a:xfrm flipV="1">
          <a:off x="2908300" y="2624460"/>
          <a:ext cx="698500" cy="67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6896</xdr:rowOff>
    </xdr:from>
    <xdr:to>
      <xdr:col>19</xdr:col>
      <xdr:colOff>38100</xdr:colOff>
      <xdr:row>17</xdr:row>
      <xdr:rowOff>108496</xdr:rowOff>
    </xdr:to>
    <xdr:sp macro="" textlink="">
      <xdr:nvSpPr>
        <xdr:cNvPr id="62" name="フローチャート: 判断 61"/>
        <xdr:cNvSpPr/>
      </xdr:nvSpPr>
      <xdr:spPr bwMode="auto">
        <a:xfrm>
          <a:off x="35560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93273</xdr:rowOff>
    </xdr:from>
    <xdr:ext cx="762000" cy="259045"/>
    <xdr:sp macro="" textlink="">
      <xdr:nvSpPr>
        <xdr:cNvPr id="63" name="テキスト ボックス 62"/>
        <xdr:cNvSpPr txBox="1"/>
      </xdr:nvSpPr>
      <xdr:spPr>
        <a:xfrm>
          <a:off x="3225800" y="305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1769</xdr:rowOff>
    </xdr:from>
    <xdr:to>
      <xdr:col>15</xdr:col>
      <xdr:colOff>101600</xdr:colOff>
      <xdr:row>17</xdr:row>
      <xdr:rowOff>103369</xdr:rowOff>
    </xdr:to>
    <xdr:sp macro="" textlink="">
      <xdr:nvSpPr>
        <xdr:cNvPr id="64" name="フローチャート: 判断 63"/>
        <xdr:cNvSpPr/>
      </xdr:nvSpPr>
      <xdr:spPr bwMode="auto">
        <a:xfrm>
          <a:off x="28575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88146</xdr:rowOff>
    </xdr:from>
    <xdr:ext cx="762000" cy="259045"/>
    <xdr:sp macro="" textlink="">
      <xdr:nvSpPr>
        <xdr:cNvPr id="65" name="テキスト ボックス 64"/>
        <xdr:cNvSpPr txBox="1"/>
      </xdr:nvSpPr>
      <xdr:spPr>
        <a:xfrm>
          <a:off x="2527300" y="305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84244</xdr:rowOff>
    </xdr:from>
    <xdr:to>
      <xdr:col>29</xdr:col>
      <xdr:colOff>177800</xdr:colOff>
      <xdr:row>15</xdr:row>
      <xdr:rowOff>14394</xdr:rowOff>
    </xdr:to>
    <xdr:sp macro="" textlink="">
      <xdr:nvSpPr>
        <xdr:cNvPr id="71" name="楕円 70"/>
        <xdr:cNvSpPr/>
      </xdr:nvSpPr>
      <xdr:spPr bwMode="auto">
        <a:xfrm>
          <a:off x="5600700" y="2532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100771</xdr:rowOff>
    </xdr:from>
    <xdr:ext cx="762000" cy="259045"/>
    <xdr:sp macro="" textlink="">
      <xdr:nvSpPr>
        <xdr:cNvPr id="72" name="人口1人当たり決算額の推移該当値テキスト130"/>
        <xdr:cNvSpPr txBox="1"/>
      </xdr:nvSpPr>
      <xdr:spPr>
        <a:xfrm>
          <a:off x="5740400" y="237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163634</xdr:rowOff>
    </xdr:from>
    <xdr:to>
      <xdr:col>26</xdr:col>
      <xdr:colOff>101600</xdr:colOff>
      <xdr:row>14</xdr:row>
      <xdr:rowOff>93784</xdr:rowOff>
    </xdr:to>
    <xdr:sp macro="" textlink="">
      <xdr:nvSpPr>
        <xdr:cNvPr id="73" name="楕円 72"/>
        <xdr:cNvSpPr/>
      </xdr:nvSpPr>
      <xdr:spPr bwMode="auto">
        <a:xfrm>
          <a:off x="4953000" y="2440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103961</xdr:rowOff>
    </xdr:from>
    <xdr:ext cx="736600" cy="259045"/>
    <xdr:sp macro="" textlink="">
      <xdr:nvSpPr>
        <xdr:cNvPr id="74" name="テキスト ボックス 73"/>
        <xdr:cNvSpPr txBox="1"/>
      </xdr:nvSpPr>
      <xdr:spPr>
        <a:xfrm>
          <a:off x="4622800" y="2208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39537</xdr:rowOff>
    </xdr:from>
    <xdr:to>
      <xdr:col>22</xdr:col>
      <xdr:colOff>165100</xdr:colOff>
      <xdr:row>14</xdr:row>
      <xdr:rowOff>141137</xdr:rowOff>
    </xdr:to>
    <xdr:sp macro="" textlink="">
      <xdr:nvSpPr>
        <xdr:cNvPr id="75" name="楕円 74"/>
        <xdr:cNvSpPr/>
      </xdr:nvSpPr>
      <xdr:spPr bwMode="auto">
        <a:xfrm>
          <a:off x="4254500" y="2487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151314</xdr:rowOff>
    </xdr:from>
    <xdr:ext cx="762000" cy="259045"/>
    <xdr:sp macro="" textlink="">
      <xdr:nvSpPr>
        <xdr:cNvPr id="76" name="テキスト ボックス 75"/>
        <xdr:cNvSpPr txBox="1"/>
      </xdr:nvSpPr>
      <xdr:spPr>
        <a:xfrm>
          <a:off x="3924300" y="225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125735</xdr:rowOff>
    </xdr:from>
    <xdr:to>
      <xdr:col>19</xdr:col>
      <xdr:colOff>38100</xdr:colOff>
      <xdr:row>15</xdr:row>
      <xdr:rowOff>55885</xdr:rowOff>
    </xdr:to>
    <xdr:sp macro="" textlink="">
      <xdr:nvSpPr>
        <xdr:cNvPr id="77" name="楕円 76"/>
        <xdr:cNvSpPr/>
      </xdr:nvSpPr>
      <xdr:spPr bwMode="auto">
        <a:xfrm>
          <a:off x="3556000" y="2573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66062</xdr:rowOff>
    </xdr:from>
    <xdr:ext cx="762000" cy="259045"/>
    <xdr:sp macro="" textlink="">
      <xdr:nvSpPr>
        <xdr:cNvPr id="78" name="テキスト ボックス 77"/>
        <xdr:cNvSpPr txBox="1"/>
      </xdr:nvSpPr>
      <xdr:spPr>
        <a:xfrm>
          <a:off x="3225800" y="234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21837</xdr:rowOff>
    </xdr:from>
    <xdr:to>
      <xdr:col>15</xdr:col>
      <xdr:colOff>101600</xdr:colOff>
      <xdr:row>15</xdr:row>
      <xdr:rowOff>123437</xdr:rowOff>
    </xdr:to>
    <xdr:sp macro="" textlink="">
      <xdr:nvSpPr>
        <xdr:cNvPr id="79" name="楕円 78"/>
        <xdr:cNvSpPr/>
      </xdr:nvSpPr>
      <xdr:spPr bwMode="auto">
        <a:xfrm>
          <a:off x="2857500" y="2641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133614</xdr:rowOff>
    </xdr:from>
    <xdr:ext cx="762000" cy="259045"/>
    <xdr:sp macro="" textlink="">
      <xdr:nvSpPr>
        <xdr:cNvPr id="80" name="テキスト ボックス 79"/>
        <xdr:cNvSpPr txBox="1"/>
      </xdr:nvSpPr>
      <xdr:spPr>
        <a:xfrm>
          <a:off x="2527300" y="241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64230</xdr:rowOff>
    </xdr:from>
    <xdr:to>
      <xdr:col>29</xdr:col>
      <xdr:colOff>127000</xdr:colOff>
      <xdr:row>37</xdr:row>
      <xdr:rowOff>245072</xdr:rowOff>
    </xdr:to>
    <xdr:cxnSp macro="">
      <xdr:nvCxnSpPr>
        <xdr:cNvPr id="108" name="直線コネクタ 107"/>
        <xdr:cNvCxnSpPr/>
      </xdr:nvCxnSpPr>
      <xdr:spPr bwMode="auto">
        <a:xfrm flipV="1">
          <a:off x="5651500" y="5988780"/>
          <a:ext cx="0" cy="1380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217149</xdr:rowOff>
    </xdr:from>
    <xdr:ext cx="762000" cy="259045"/>
    <xdr:sp macro="" textlink="">
      <xdr:nvSpPr>
        <xdr:cNvPr id="109" name="人口1人当たり決算額の推移最小値テキスト445"/>
        <xdr:cNvSpPr txBox="1"/>
      </xdr:nvSpPr>
      <xdr:spPr>
        <a:xfrm>
          <a:off x="5740400" y="73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245072</xdr:rowOff>
    </xdr:from>
    <xdr:to>
      <xdr:col>30</xdr:col>
      <xdr:colOff>25400</xdr:colOff>
      <xdr:row>37</xdr:row>
      <xdr:rowOff>245072</xdr:rowOff>
    </xdr:to>
    <xdr:cxnSp macro="">
      <xdr:nvCxnSpPr>
        <xdr:cNvPr id="110" name="直線コネクタ 109"/>
        <xdr:cNvCxnSpPr/>
      </xdr:nvCxnSpPr>
      <xdr:spPr bwMode="auto">
        <a:xfrm>
          <a:off x="5562600" y="736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322057</xdr:rowOff>
    </xdr:from>
    <xdr:ext cx="762000" cy="259045"/>
    <xdr:sp macro="" textlink="">
      <xdr:nvSpPr>
        <xdr:cNvPr id="111" name="人口1人当たり決算額の推移最大値テキスト445"/>
        <xdr:cNvSpPr txBox="1"/>
      </xdr:nvSpPr>
      <xdr:spPr>
        <a:xfrm>
          <a:off x="5740400" y="573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64230</xdr:rowOff>
    </xdr:from>
    <xdr:to>
      <xdr:col>30</xdr:col>
      <xdr:colOff>25400</xdr:colOff>
      <xdr:row>33</xdr:row>
      <xdr:rowOff>64230</xdr:rowOff>
    </xdr:to>
    <xdr:cxnSp macro="">
      <xdr:nvCxnSpPr>
        <xdr:cNvPr id="112" name="直線コネクタ 111"/>
        <xdr:cNvCxnSpPr/>
      </xdr:nvCxnSpPr>
      <xdr:spPr bwMode="auto">
        <a:xfrm>
          <a:off x="5562600" y="598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316947</xdr:rowOff>
    </xdr:from>
    <xdr:to>
      <xdr:col>29</xdr:col>
      <xdr:colOff>127000</xdr:colOff>
      <xdr:row>35</xdr:row>
      <xdr:rowOff>39580</xdr:rowOff>
    </xdr:to>
    <xdr:cxnSp macro="">
      <xdr:nvCxnSpPr>
        <xdr:cNvPr id="113" name="直線コネクタ 112"/>
        <xdr:cNvCxnSpPr/>
      </xdr:nvCxnSpPr>
      <xdr:spPr bwMode="auto">
        <a:xfrm>
          <a:off x="5003800" y="6584397"/>
          <a:ext cx="647700" cy="65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47553</xdr:rowOff>
    </xdr:from>
    <xdr:ext cx="762000" cy="259045"/>
    <xdr:sp macro="" textlink="">
      <xdr:nvSpPr>
        <xdr:cNvPr id="114" name="人口1人当たり決算額の推移平均値テキスト445"/>
        <xdr:cNvSpPr txBox="1"/>
      </xdr:nvSpPr>
      <xdr:spPr>
        <a:xfrm>
          <a:off x="5740400" y="6657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75476</xdr:rowOff>
    </xdr:from>
    <xdr:to>
      <xdr:col>29</xdr:col>
      <xdr:colOff>177800</xdr:colOff>
      <xdr:row>35</xdr:row>
      <xdr:rowOff>177076</xdr:rowOff>
    </xdr:to>
    <xdr:sp macro="" textlink="">
      <xdr:nvSpPr>
        <xdr:cNvPr id="115" name="フローチャート: 判断 114"/>
        <xdr:cNvSpPr/>
      </xdr:nvSpPr>
      <xdr:spPr bwMode="auto">
        <a:xfrm>
          <a:off x="5600700" y="668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296717</xdr:rowOff>
    </xdr:from>
    <xdr:to>
      <xdr:col>26</xdr:col>
      <xdr:colOff>50800</xdr:colOff>
      <xdr:row>34</xdr:row>
      <xdr:rowOff>316947</xdr:rowOff>
    </xdr:to>
    <xdr:cxnSp macro="">
      <xdr:nvCxnSpPr>
        <xdr:cNvPr id="116" name="直線コネクタ 115"/>
        <xdr:cNvCxnSpPr/>
      </xdr:nvCxnSpPr>
      <xdr:spPr bwMode="auto">
        <a:xfrm>
          <a:off x="4305300" y="6564167"/>
          <a:ext cx="698500" cy="20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87820</xdr:rowOff>
    </xdr:from>
    <xdr:to>
      <xdr:col>26</xdr:col>
      <xdr:colOff>101600</xdr:colOff>
      <xdr:row>35</xdr:row>
      <xdr:rowOff>189420</xdr:rowOff>
    </xdr:to>
    <xdr:sp macro="" textlink="">
      <xdr:nvSpPr>
        <xdr:cNvPr id="117" name="フローチャート: 判断 116"/>
        <xdr:cNvSpPr/>
      </xdr:nvSpPr>
      <xdr:spPr bwMode="auto">
        <a:xfrm>
          <a:off x="49530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174197</xdr:rowOff>
    </xdr:from>
    <xdr:ext cx="736600" cy="259045"/>
    <xdr:sp macro="" textlink="">
      <xdr:nvSpPr>
        <xdr:cNvPr id="118" name="テキスト ボックス 117"/>
        <xdr:cNvSpPr txBox="1"/>
      </xdr:nvSpPr>
      <xdr:spPr>
        <a:xfrm>
          <a:off x="4622800" y="6784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296717</xdr:rowOff>
    </xdr:from>
    <xdr:to>
      <xdr:col>22</xdr:col>
      <xdr:colOff>114300</xdr:colOff>
      <xdr:row>35</xdr:row>
      <xdr:rowOff>7062</xdr:rowOff>
    </xdr:to>
    <xdr:cxnSp macro="">
      <xdr:nvCxnSpPr>
        <xdr:cNvPr id="119" name="直線コネクタ 118"/>
        <xdr:cNvCxnSpPr/>
      </xdr:nvCxnSpPr>
      <xdr:spPr bwMode="auto">
        <a:xfrm flipV="1">
          <a:off x="3606800" y="6564167"/>
          <a:ext cx="698500" cy="53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85154</xdr:rowOff>
    </xdr:from>
    <xdr:to>
      <xdr:col>22</xdr:col>
      <xdr:colOff>165100</xdr:colOff>
      <xdr:row>35</xdr:row>
      <xdr:rowOff>186754</xdr:rowOff>
    </xdr:to>
    <xdr:sp macro="" textlink="">
      <xdr:nvSpPr>
        <xdr:cNvPr id="120" name="フローチャート: 判断 119"/>
        <xdr:cNvSpPr/>
      </xdr:nvSpPr>
      <xdr:spPr bwMode="auto">
        <a:xfrm>
          <a:off x="42545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171531</xdr:rowOff>
    </xdr:from>
    <xdr:ext cx="762000" cy="259045"/>
    <xdr:sp macro="" textlink="">
      <xdr:nvSpPr>
        <xdr:cNvPr id="121" name="テキスト ボックス 120"/>
        <xdr:cNvSpPr txBox="1"/>
      </xdr:nvSpPr>
      <xdr:spPr>
        <a:xfrm>
          <a:off x="3924300" y="6781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7062</xdr:rowOff>
    </xdr:from>
    <xdr:to>
      <xdr:col>18</xdr:col>
      <xdr:colOff>177800</xdr:colOff>
      <xdr:row>35</xdr:row>
      <xdr:rowOff>13786</xdr:rowOff>
    </xdr:to>
    <xdr:cxnSp macro="">
      <xdr:nvCxnSpPr>
        <xdr:cNvPr id="122" name="直線コネクタ 121"/>
        <xdr:cNvCxnSpPr/>
      </xdr:nvCxnSpPr>
      <xdr:spPr bwMode="auto">
        <a:xfrm flipV="1">
          <a:off x="2908300" y="6617412"/>
          <a:ext cx="698500" cy="6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84982</xdr:rowOff>
    </xdr:from>
    <xdr:to>
      <xdr:col>19</xdr:col>
      <xdr:colOff>38100</xdr:colOff>
      <xdr:row>35</xdr:row>
      <xdr:rowOff>186582</xdr:rowOff>
    </xdr:to>
    <xdr:sp macro="" textlink="">
      <xdr:nvSpPr>
        <xdr:cNvPr id="123" name="フローチャート: 判断 122"/>
        <xdr:cNvSpPr/>
      </xdr:nvSpPr>
      <xdr:spPr bwMode="auto">
        <a:xfrm>
          <a:off x="3556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171359</xdr:rowOff>
    </xdr:from>
    <xdr:ext cx="762000" cy="259045"/>
    <xdr:sp macro="" textlink="">
      <xdr:nvSpPr>
        <xdr:cNvPr id="124" name="テキスト ボックス 123"/>
        <xdr:cNvSpPr txBox="1"/>
      </xdr:nvSpPr>
      <xdr:spPr>
        <a:xfrm>
          <a:off x="3225800" y="678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81362</xdr:rowOff>
    </xdr:from>
    <xdr:to>
      <xdr:col>15</xdr:col>
      <xdr:colOff>101600</xdr:colOff>
      <xdr:row>35</xdr:row>
      <xdr:rowOff>182962</xdr:rowOff>
    </xdr:to>
    <xdr:sp macro="" textlink="">
      <xdr:nvSpPr>
        <xdr:cNvPr id="125" name="フローチャート: 判断 124"/>
        <xdr:cNvSpPr/>
      </xdr:nvSpPr>
      <xdr:spPr bwMode="auto">
        <a:xfrm>
          <a:off x="2857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167739</xdr:rowOff>
    </xdr:from>
    <xdr:ext cx="762000" cy="259045"/>
    <xdr:sp macro="" textlink="">
      <xdr:nvSpPr>
        <xdr:cNvPr id="126" name="テキスト ボックス 125"/>
        <xdr:cNvSpPr txBox="1"/>
      </xdr:nvSpPr>
      <xdr:spPr>
        <a:xfrm>
          <a:off x="2527300" y="677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331680</xdr:rowOff>
    </xdr:from>
    <xdr:to>
      <xdr:col>29</xdr:col>
      <xdr:colOff>177800</xdr:colOff>
      <xdr:row>35</xdr:row>
      <xdr:rowOff>90380</xdr:rowOff>
    </xdr:to>
    <xdr:sp macro="" textlink="">
      <xdr:nvSpPr>
        <xdr:cNvPr id="132" name="楕円 131"/>
        <xdr:cNvSpPr/>
      </xdr:nvSpPr>
      <xdr:spPr bwMode="auto">
        <a:xfrm>
          <a:off x="5600700" y="6599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176757</xdr:rowOff>
    </xdr:from>
    <xdr:ext cx="762000" cy="259045"/>
    <xdr:sp macro="" textlink="">
      <xdr:nvSpPr>
        <xdr:cNvPr id="133" name="人口1人当たり決算額の推移該当値テキスト445"/>
        <xdr:cNvSpPr txBox="1"/>
      </xdr:nvSpPr>
      <xdr:spPr>
        <a:xfrm>
          <a:off x="5740400" y="644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266147</xdr:rowOff>
    </xdr:from>
    <xdr:to>
      <xdr:col>26</xdr:col>
      <xdr:colOff>101600</xdr:colOff>
      <xdr:row>35</xdr:row>
      <xdr:rowOff>24847</xdr:rowOff>
    </xdr:to>
    <xdr:sp macro="" textlink="">
      <xdr:nvSpPr>
        <xdr:cNvPr id="134" name="楕円 133"/>
        <xdr:cNvSpPr/>
      </xdr:nvSpPr>
      <xdr:spPr bwMode="auto">
        <a:xfrm>
          <a:off x="4953000" y="6533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35025</xdr:rowOff>
    </xdr:from>
    <xdr:ext cx="736600" cy="259045"/>
    <xdr:sp macro="" textlink="">
      <xdr:nvSpPr>
        <xdr:cNvPr id="135" name="テキスト ボックス 134"/>
        <xdr:cNvSpPr txBox="1"/>
      </xdr:nvSpPr>
      <xdr:spPr>
        <a:xfrm>
          <a:off x="4622800" y="6302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245917</xdr:rowOff>
    </xdr:from>
    <xdr:to>
      <xdr:col>22</xdr:col>
      <xdr:colOff>165100</xdr:colOff>
      <xdr:row>35</xdr:row>
      <xdr:rowOff>4617</xdr:rowOff>
    </xdr:to>
    <xdr:sp macro="" textlink="">
      <xdr:nvSpPr>
        <xdr:cNvPr id="136" name="楕円 135"/>
        <xdr:cNvSpPr/>
      </xdr:nvSpPr>
      <xdr:spPr bwMode="auto">
        <a:xfrm>
          <a:off x="4254500" y="6513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14793</xdr:rowOff>
    </xdr:from>
    <xdr:ext cx="762000" cy="259045"/>
    <xdr:sp macro="" textlink="">
      <xdr:nvSpPr>
        <xdr:cNvPr id="137" name="テキスト ボックス 136"/>
        <xdr:cNvSpPr txBox="1"/>
      </xdr:nvSpPr>
      <xdr:spPr>
        <a:xfrm>
          <a:off x="3924300" y="62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299162</xdr:rowOff>
    </xdr:from>
    <xdr:to>
      <xdr:col>19</xdr:col>
      <xdr:colOff>38100</xdr:colOff>
      <xdr:row>35</xdr:row>
      <xdr:rowOff>57862</xdr:rowOff>
    </xdr:to>
    <xdr:sp macro="" textlink="">
      <xdr:nvSpPr>
        <xdr:cNvPr id="138" name="楕円 137"/>
        <xdr:cNvSpPr/>
      </xdr:nvSpPr>
      <xdr:spPr bwMode="auto">
        <a:xfrm>
          <a:off x="3556000" y="6566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68038</xdr:rowOff>
    </xdr:from>
    <xdr:ext cx="762000" cy="259045"/>
    <xdr:sp macro="" textlink="">
      <xdr:nvSpPr>
        <xdr:cNvPr id="139" name="テキスト ボックス 138"/>
        <xdr:cNvSpPr txBox="1"/>
      </xdr:nvSpPr>
      <xdr:spPr>
        <a:xfrm>
          <a:off x="3225800" y="6335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305886</xdr:rowOff>
    </xdr:from>
    <xdr:to>
      <xdr:col>15</xdr:col>
      <xdr:colOff>101600</xdr:colOff>
      <xdr:row>35</xdr:row>
      <xdr:rowOff>64586</xdr:rowOff>
    </xdr:to>
    <xdr:sp macro="" textlink="">
      <xdr:nvSpPr>
        <xdr:cNvPr id="140" name="楕円 139"/>
        <xdr:cNvSpPr/>
      </xdr:nvSpPr>
      <xdr:spPr bwMode="auto">
        <a:xfrm>
          <a:off x="2857500" y="6573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74763</xdr:rowOff>
    </xdr:from>
    <xdr:ext cx="762000" cy="259045"/>
    <xdr:sp macro="" textlink="">
      <xdr:nvSpPr>
        <xdr:cNvPr id="141" name="テキスト ボックス 140"/>
        <xdr:cNvSpPr txBox="1"/>
      </xdr:nvSpPr>
      <xdr:spPr>
        <a:xfrm>
          <a:off x="2527300" y="634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28,235
28,084
280.08
27,296,056
26,740,223
445,697
10,551,210
22,713,839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107990</xdr:rowOff>
    </xdr:from>
    <xdr:to>
      <xdr:col>24</xdr:col>
      <xdr:colOff>62865</xdr:colOff>
      <xdr:row>39</xdr:row>
      <xdr:rowOff>67528</xdr:rowOff>
    </xdr:to>
    <xdr:cxnSp macro="">
      <xdr:nvCxnSpPr>
        <xdr:cNvPr id="58" name="直線コネクタ 57"/>
        <xdr:cNvCxnSpPr/>
      </xdr:nvCxnSpPr>
      <xdr:spPr>
        <a:xfrm flipV="1">
          <a:off x="4633595" y="5251490"/>
          <a:ext cx="1270" cy="15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71355</xdr:rowOff>
    </xdr:from>
    <xdr:ext cx="534377" cy="259045"/>
    <xdr:sp macro="" textlink="">
      <xdr:nvSpPr>
        <xdr:cNvPr id="59" name="人件費最小値テキスト"/>
        <xdr:cNvSpPr txBox="1"/>
      </xdr:nvSpPr>
      <xdr:spPr>
        <a:xfrm>
          <a:off x="4686300" y="67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67528</xdr:rowOff>
    </xdr:from>
    <xdr:to>
      <xdr:col>24</xdr:col>
      <xdr:colOff>152400</xdr:colOff>
      <xdr:row>39</xdr:row>
      <xdr:rowOff>67528</xdr:rowOff>
    </xdr:to>
    <xdr:cxnSp macro="">
      <xdr:nvCxnSpPr>
        <xdr:cNvPr id="60" name="直線コネクタ 59"/>
        <xdr:cNvCxnSpPr/>
      </xdr:nvCxnSpPr>
      <xdr:spPr>
        <a:xfrm>
          <a:off x="4546600" y="675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54667</xdr:rowOff>
    </xdr:from>
    <xdr:ext cx="599010" cy="259045"/>
    <xdr:sp macro="" textlink="">
      <xdr:nvSpPr>
        <xdr:cNvPr id="61" name="人件費最大値テキスト"/>
        <xdr:cNvSpPr txBox="1"/>
      </xdr:nvSpPr>
      <xdr:spPr>
        <a:xfrm>
          <a:off x="4686300" y="502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107990</xdr:rowOff>
    </xdr:from>
    <xdr:to>
      <xdr:col>24</xdr:col>
      <xdr:colOff>152400</xdr:colOff>
      <xdr:row>30</xdr:row>
      <xdr:rowOff>107990</xdr:rowOff>
    </xdr:to>
    <xdr:cxnSp macro="">
      <xdr:nvCxnSpPr>
        <xdr:cNvPr id="62" name="直線コネクタ 61"/>
        <xdr:cNvCxnSpPr/>
      </xdr:nvCxnSpPr>
      <xdr:spPr>
        <a:xfrm>
          <a:off x="4546600" y="525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71953</xdr:rowOff>
    </xdr:from>
    <xdr:to>
      <xdr:col>24</xdr:col>
      <xdr:colOff>63500</xdr:colOff>
      <xdr:row>35</xdr:row>
      <xdr:rowOff>140614</xdr:rowOff>
    </xdr:to>
    <xdr:cxnSp macro="">
      <xdr:nvCxnSpPr>
        <xdr:cNvPr id="63" name="直線コネクタ 62"/>
        <xdr:cNvCxnSpPr/>
      </xdr:nvCxnSpPr>
      <xdr:spPr>
        <a:xfrm>
          <a:off x="3797300" y="6072703"/>
          <a:ext cx="838200" cy="6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151092</xdr:rowOff>
    </xdr:from>
    <xdr:ext cx="534377" cy="259045"/>
    <xdr:sp macro="" textlink="">
      <xdr:nvSpPr>
        <xdr:cNvPr id="64" name="人件費平均値テキスト"/>
        <xdr:cNvSpPr txBox="1"/>
      </xdr:nvSpPr>
      <xdr:spPr>
        <a:xfrm>
          <a:off x="4686300" y="615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xdr:rowOff>
    </xdr:from>
    <xdr:to>
      <xdr:col>24</xdr:col>
      <xdr:colOff>114300</xdr:colOff>
      <xdr:row>36</xdr:row>
      <xdr:rowOff>102815</xdr:rowOff>
    </xdr:to>
    <xdr:sp macro="" textlink="">
      <xdr:nvSpPr>
        <xdr:cNvPr id="65" name="フローチャート: 判断 64"/>
        <xdr:cNvSpPr/>
      </xdr:nvSpPr>
      <xdr:spPr>
        <a:xfrm>
          <a:off x="45847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71953</xdr:rowOff>
    </xdr:from>
    <xdr:to>
      <xdr:col>19</xdr:col>
      <xdr:colOff>177800</xdr:colOff>
      <xdr:row>35</xdr:row>
      <xdr:rowOff>90159</xdr:rowOff>
    </xdr:to>
    <xdr:cxnSp macro="">
      <xdr:nvCxnSpPr>
        <xdr:cNvPr id="66" name="直線コネクタ 65"/>
        <xdr:cNvCxnSpPr/>
      </xdr:nvCxnSpPr>
      <xdr:spPr>
        <a:xfrm flipV="1">
          <a:off x="2908300" y="6072703"/>
          <a:ext cx="889000" cy="1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122978</xdr:rowOff>
    </xdr:from>
    <xdr:to>
      <xdr:col>20</xdr:col>
      <xdr:colOff>38100</xdr:colOff>
      <xdr:row>37</xdr:row>
      <xdr:rowOff>53128</xdr:rowOff>
    </xdr:to>
    <xdr:sp macro="" textlink="">
      <xdr:nvSpPr>
        <xdr:cNvPr id="67" name="フローチャート: 判断 66"/>
        <xdr:cNvSpPr/>
      </xdr:nvSpPr>
      <xdr:spPr>
        <a:xfrm>
          <a:off x="3746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44255</xdr:rowOff>
    </xdr:from>
    <xdr:ext cx="534377" cy="259045"/>
    <xdr:sp macro="" textlink="">
      <xdr:nvSpPr>
        <xdr:cNvPr id="68" name="テキスト ボックス 67"/>
        <xdr:cNvSpPr txBox="1"/>
      </xdr:nvSpPr>
      <xdr:spPr>
        <a:xfrm>
          <a:off x="3530111" y="638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90159</xdr:rowOff>
    </xdr:from>
    <xdr:to>
      <xdr:col>15</xdr:col>
      <xdr:colOff>50800</xdr:colOff>
      <xdr:row>35</xdr:row>
      <xdr:rowOff>100707</xdr:rowOff>
    </xdr:to>
    <xdr:cxnSp macro="">
      <xdr:nvCxnSpPr>
        <xdr:cNvPr id="69" name="直線コネクタ 68"/>
        <xdr:cNvCxnSpPr/>
      </xdr:nvCxnSpPr>
      <xdr:spPr>
        <a:xfrm flipV="1">
          <a:off x="2019300" y="6090909"/>
          <a:ext cx="889000" cy="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8988</xdr:rowOff>
    </xdr:from>
    <xdr:to>
      <xdr:col>15</xdr:col>
      <xdr:colOff>101600</xdr:colOff>
      <xdr:row>37</xdr:row>
      <xdr:rowOff>110588</xdr:rowOff>
    </xdr:to>
    <xdr:sp macro="" textlink="">
      <xdr:nvSpPr>
        <xdr:cNvPr id="70" name="フローチャート: 判断 69"/>
        <xdr:cNvSpPr/>
      </xdr:nvSpPr>
      <xdr:spPr>
        <a:xfrm>
          <a:off x="2857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101715</xdr:rowOff>
    </xdr:from>
    <xdr:ext cx="534377" cy="259045"/>
    <xdr:sp macro="" textlink="">
      <xdr:nvSpPr>
        <xdr:cNvPr id="71" name="テキスト ボックス 70"/>
        <xdr:cNvSpPr txBox="1"/>
      </xdr:nvSpPr>
      <xdr:spPr>
        <a:xfrm>
          <a:off x="2641111" y="644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100707</xdr:rowOff>
    </xdr:from>
    <xdr:to>
      <xdr:col>10</xdr:col>
      <xdr:colOff>114300</xdr:colOff>
      <xdr:row>36</xdr:row>
      <xdr:rowOff>91074</xdr:rowOff>
    </xdr:to>
    <xdr:cxnSp macro="">
      <xdr:nvCxnSpPr>
        <xdr:cNvPr id="72" name="直線コネクタ 71"/>
        <xdr:cNvCxnSpPr/>
      </xdr:nvCxnSpPr>
      <xdr:spPr>
        <a:xfrm flipV="1">
          <a:off x="1130300" y="6101457"/>
          <a:ext cx="889000" cy="16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25692</xdr:rowOff>
    </xdr:from>
    <xdr:to>
      <xdr:col>10</xdr:col>
      <xdr:colOff>165100</xdr:colOff>
      <xdr:row>37</xdr:row>
      <xdr:rowOff>127292</xdr:rowOff>
    </xdr:to>
    <xdr:sp macro="" textlink="">
      <xdr:nvSpPr>
        <xdr:cNvPr id="73" name="フローチャート: 判断 72"/>
        <xdr:cNvSpPr/>
      </xdr:nvSpPr>
      <xdr:spPr>
        <a:xfrm>
          <a:off x="1968500" y="63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118419</xdr:rowOff>
    </xdr:from>
    <xdr:ext cx="534377" cy="259045"/>
    <xdr:sp macro="" textlink="">
      <xdr:nvSpPr>
        <xdr:cNvPr id="74" name="テキスト ボックス 73"/>
        <xdr:cNvSpPr txBox="1"/>
      </xdr:nvSpPr>
      <xdr:spPr>
        <a:xfrm>
          <a:off x="1752111" y="646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7633</xdr:rowOff>
    </xdr:from>
    <xdr:to>
      <xdr:col>6</xdr:col>
      <xdr:colOff>38100</xdr:colOff>
      <xdr:row>37</xdr:row>
      <xdr:rowOff>109233</xdr:rowOff>
    </xdr:to>
    <xdr:sp macro="" textlink="">
      <xdr:nvSpPr>
        <xdr:cNvPr id="75" name="フローチャート: 判断 74"/>
        <xdr:cNvSpPr/>
      </xdr:nvSpPr>
      <xdr:spPr>
        <a:xfrm>
          <a:off x="1079500" y="635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100360</xdr:rowOff>
    </xdr:from>
    <xdr:ext cx="534377" cy="259045"/>
    <xdr:sp macro="" textlink="">
      <xdr:nvSpPr>
        <xdr:cNvPr id="76" name="テキスト ボックス 75"/>
        <xdr:cNvSpPr txBox="1"/>
      </xdr:nvSpPr>
      <xdr:spPr>
        <a:xfrm>
          <a:off x="863111" y="644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89814</xdr:rowOff>
    </xdr:from>
    <xdr:to>
      <xdr:col>24</xdr:col>
      <xdr:colOff>114300</xdr:colOff>
      <xdr:row>36</xdr:row>
      <xdr:rowOff>19964</xdr:rowOff>
    </xdr:to>
    <xdr:sp macro="" textlink="">
      <xdr:nvSpPr>
        <xdr:cNvPr id="82" name="楕円 81"/>
        <xdr:cNvSpPr/>
      </xdr:nvSpPr>
      <xdr:spPr>
        <a:xfrm>
          <a:off x="4584700" y="609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112691</xdr:rowOff>
    </xdr:from>
    <xdr:ext cx="534377" cy="259045"/>
    <xdr:sp macro="" textlink="">
      <xdr:nvSpPr>
        <xdr:cNvPr id="83" name="人件費該当値テキスト"/>
        <xdr:cNvSpPr txBox="1"/>
      </xdr:nvSpPr>
      <xdr:spPr>
        <a:xfrm>
          <a:off x="4686300" y="594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21153</xdr:rowOff>
    </xdr:from>
    <xdr:to>
      <xdr:col>20</xdr:col>
      <xdr:colOff>38100</xdr:colOff>
      <xdr:row>35</xdr:row>
      <xdr:rowOff>122753</xdr:rowOff>
    </xdr:to>
    <xdr:sp macro="" textlink="">
      <xdr:nvSpPr>
        <xdr:cNvPr id="84" name="楕円 83"/>
        <xdr:cNvSpPr/>
      </xdr:nvSpPr>
      <xdr:spPr>
        <a:xfrm>
          <a:off x="3746500" y="602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139280</xdr:rowOff>
    </xdr:from>
    <xdr:ext cx="599010" cy="259045"/>
    <xdr:sp macro="" textlink="">
      <xdr:nvSpPr>
        <xdr:cNvPr id="85" name="テキスト ボックス 84"/>
        <xdr:cNvSpPr txBox="1"/>
      </xdr:nvSpPr>
      <xdr:spPr>
        <a:xfrm>
          <a:off x="3497795" y="579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39359</xdr:rowOff>
    </xdr:from>
    <xdr:to>
      <xdr:col>15</xdr:col>
      <xdr:colOff>101600</xdr:colOff>
      <xdr:row>35</xdr:row>
      <xdr:rowOff>140959</xdr:rowOff>
    </xdr:to>
    <xdr:sp macro="" textlink="">
      <xdr:nvSpPr>
        <xdr:cNvPr id="86" name="楕円 85"/>
        <xdr:cNvSpPr/>
      </xdr:nvSpPr>
      <xdr:spPr>
        <a:xfrm>
          <a:off x="2857500" y="604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157486</xdr:rowOff>
    </xdr:from>
    <xdr:ext cx="599010" cy="259045"/>
    <xdr:sp macro="" textlink="">
      <xdr:nvSpPr>
        <xdr:cNvPr id="87" name="テキスト ボックス 86"/>
        <xdr:cNvSpPr txBox="1"/>
      </xdr:nvSpPr>
      <xdr:spPr>
        <a:xfrm>
          <a:off x="2608795" y="5815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49907</xdr:rowOff>
    </xdr:from>
    <xdr:to>
      <xdr:col>10</xdr:col>
      <xdr:colOff>165100</xdr:colOff>
      <xdr:row>35</xdr:row>
      <xdr:rowOff>151507</xdr:rowOff>
    </xdr:to>
    <xdr:sp macro="" textlink="">
      <xdr:nvSpPr>
        <xdr:cNvPr id="88" name="楕円 87"/>
        <xdr:cNvSpPr/>
      </xdr:nvSpPr>
      <xdr:spPr>
        <a:xfrm>
          <a:off x="1968500" y="605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168034</xdr:rowOff>
    </xdr:from>
    <xdr:ext cx="599010" cy="259045"/>
    <xdr:sp macro="" textlink="">
      <xdr:nvSpPr>
        <xdr:cNvPr id="89" name="テキスト ボックス 88"/>
        <xdr:cNvSpPr txBox="1"/>
      </xdr:nvSpPr>
      <xdr:spPr>
        <a:xfrm>
          <a:off x="1719795" y="5825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40274</xdr:rowOff>
    </xdr:from>
    <xdr:to>
      <xdr:col>6</xdr:col>
      <xdr:colOff>38100</xdr:colOff>
      <xdr:row>36</xdr:row>
      <xdr:rowOff>141874</xdr:rowOff>
    </xdr:to>
    <xdr:sp macro="" textlink="">
      <xdr:nvSpPr>
        <xdr:cNvPr id="90" name="楕円 89"/>
        <xdr:cNvSpPr/>
      </xdr:nvSpPr>
      <xdr:spPr>
        <a:xfrm>
          <a:off x="1079500" y="621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158401</xdr:rowOff>
    </xdr:from>
    <xdr:ext cx="534377" cy="259045"/>
    <xdr:sp macro="" textlink="">
      <xdr:nvSpPr>
        <xdr:cNvPr id="91" name="テキスト ボックス 90"/>
        <xdr:cNvSpPr txBox="1"/>
      </xdr:nvSpPr>
      <xdr:spPr>
        <a:xfrm>
          <a:off x="863111" y="598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93240</xdr:rowOff>
    </xdr:from>
    <xdr:to>
      <xdr:col>24</xdr:col>
      <xdr:colOff>62865</xdr:colOff>
      <xdr:row>59</xdr:row>
      <xdr:rowOff>116601</xdr:rowOff>
    </xdr:to>
    <xdr:cxnSp macro="">
      <xdr:nvCxnSpPr>
        <xdr:cNvPr id="118" name="直線コネクタ 117"/>
        <xdr:cNvCxnSpPr/>
      </xdr:nvCxnSpPr>
      <xdr:spPr>
        <a:xfrm flipV="1">
          <a:off x="4633595" y="8665740"/>
          <a:ext cx="1270" cy="1566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120428</xdr:rowOff>
    </xdr:from>
    <xdr:ext cx="534377" cy="259045"/>
    <xdr:sp macro="" textlink="">
      <xdr:nvSpPr>
        <xdr:cNvPr id="119" name="物件費最小値テキスト"/>
        <xdr:cNvSpPr txBox="1"/>
      </xdr:nvSpPr>
      <xdr:spPr>
        <a:xfrm>
          <a:off x="4686300" y="102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116601</xdr:rowOff>
    </xdr:from>
    <xdr:to>
      <xdr:col>24</xdr:col>
      <xdr:colOff>152400</xdr:colOff>
      <xdr:row>59</xdr:row>
      <xdr:rowOff>116601</xdr:rowOff>
    </xdr:to>
    <xdr:cxnSp macro="">
      <xdr:nvCxnSpPr>
        <xdr:cNvPr id="120" name="直線コネクタ 119"/>
        <xdr:cNvCxnSpPr/>
      </xdr:nvCxnSpPr>
      <xdr:spPr>
        <a:xfrm>
          <a:off x="4546600" y="102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39917</xdr:rowOff>
    </xdr:from>
    <xdr:ext cx="599010" cy="259045"/>
    <xdr:sp macro="" textlink="">
      <xdr:nvSpPr>
        <xdr:cNvPr id="121" name="物件費最大値テキスト"/>
        <xdr:cNvSpPr txBox="1"/>
      </xdr:nvSpPr>
      <xdr:spPr>
        <a:xfrm>
          <a:off x="4686300" y="844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93240</xdr:rowOff>
    </xdr:from>
    <xdr:to>
      <xdr:col>24</xdr:col>
      <xdr:colOff>152400</xdr:colOff>
      <xdr:row>50</xdr:row>
      <xdr:rowOff>93240</xdr:rowOff>
    </xdr:to>
    <xdr:cxnSp macro="">
      <xdr:nvCxnSpPr>
        <xdr:cNvPr id="122" name="直線コネクタ 121"/>
        <xdr:cNvCxnSpPr/>
      </xdr:nvCxnSpPr>
      <xdr:spPr>
        <a:xfrm>
          <a:off x="4546600" y="866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105878</xdr:rowOff>
    </xdr:from>
    <xdr:to>
      <xdr:col>24</xdr:col>
      <xdr:colOff>63500</xdr:colOff>
      <xdr:row>57</xdr:row>
      <xdr:rowOff>48380</xdr:rowOff>
    </xdr:to>
    <xdr:cxnSp macro="">
      <xdr:nvCxnSpPr>
        <xdr:cNvPr id="123" name="直線コネクタ 122"/>
        <xdr:cNvCxnSpPr/>
      </xdr:nvCxnSpPr>
      <xdr:spPr>
        <a:xfrm flipV="1">
          <a:off x="3797300" y="9707078"/>
          <a:ext cx="838200" cy="11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56093</xdr:rowOff>
    </xdr:from>
    <xdr:ext cx="534377" cy="259045"/>
    <xdr:sp macro="" textlink="">
      <xdr:nvSpPr>
        <xdr:cNvPr id="124" name="物件費平均値テキスト"/>
        <xdr:cNvSpPr txBox="1"/>
      </xdr:nvSpPr>
      <xdr:spPr>
        <a:xfrm>
          <a:off x="4686300" y="98287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77666</xdr:rowOff>
    </xdr:from>
    <xdr:to>
      <xdr:col>24</xdr:col>
      <xdr:colOff>114300</xdr:colOff>
      <xdr:row>58</xdr:row>
      <xdr:rowOff>7816</xdr:rowOff>
    </xdr:to>
    <xdr:sp macro="" textlink="">
      <xdr:nvSpPr>
        <xdr:cNvPr id="125" name="フローチャート: 判断 124"/>
        <xdr:cNvSpPr/>
      </xdr:nvSpPr>
      <xdr:spPr>
        <a:xfrm>
          <a:off x="4584700" y="985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48380</xdr:rowOff>
    </xdr:from>
    <xdr:to>
      <xdr:col>19</xdr:col>
      <xdr:colOff>177800</xdr:colOff>
      <xdr:row>57</xdr:row>
      <xdr:rowOff>124754</xdr:rowOff>
    </xdr:to>
    <xdr:cxnSp macro="">
      <xdr:nvCxnSpPr>
        <xdr:cNvPr id="126" name="直線コネクタ 125"/>
        <xdr:cNvCxnSpPr/>
      </xdr:nvCxnSpPr>
      <xdr:spPr>
        <a:xfrm flipV="1">
          <a:off x="2908300" y="9821030"/>
          <a:ext cx="889000" cy="7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95617</xdr:rowOff>
    </xdr:from>
    <xdr:to>
      <xdr:col>20</xdr:col>
      <xdr:colOff>38100</xdr:colOff>
      <xdr:row>58</xdr:row>
      <xdr:rowOff>25767</xdr:rowOff>
    </xdr:to>
    <xdr:sp macro="" textlink="">
      <xdr:nvSpPr>
        <xdr:cNvPr id="127" name="フローチャート: 判断 126"/>
        <xdr:cNvSpPr/>
      </xdr:nvSpPr>
      <xdr:spPr>
        <a:xfrm>
          <a:off x="3746500" y="986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16894</xdr:rowOff>
    </xdr:from>
    <xdr:ext cx="534377" cy="259045"/>
    <xdr:sp macro="" textlink="">
      <xdr:nvSpPr>
        <xdr:cNvPr id="128" name="テキスト ボックス 127"/>
        <xdr:cNvSpPr txBox="1"/>
      </xdr:nvSpPr>
      <xdr:spPr>
        <a:xfrm>
          <a:off x="3530111" y="996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124754</xdr:rowOff>
    </xdr:from>
    <xdr:to>
      <xdr:col>15</xdr:col>
      <xdr:colOff>50800</xdr:colOff>
      <xdr:row>57</xdr:row>
      <xdr:rowOff>142977</xdr:rowOff>
    </xdr:to>
    <xdr:cxnSp macro="">
      <xdr:nvCxnSpPr>
        <xdr:cNvPr id="129" name="直線コネクタ 128"/>
        <xdr:cNvCxnSpPr/>
      </xdr:nvCxnSpPr>
      <xdr:spPr>
        <a:xfrm flipV="1">
          <a:off x="2019300" y="9897404"/>
          <a:ext cx="889000" cy="1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158504</xdr:rowOff>
    </xdr:from>
    <xdr:to>
      <xdr:col>15</xdr:col>
      <xdr:colOff>101600</xdr:colOff>
      <xdr:row>58</xdr:row>
      <xdr:rowOff>88654</xdr:rowOff>
    </xdr:to>
    <xdr:sp macro="" textlink="">
      <xdr:nvSpPr>
        <xdr:cNvPr id="130" name="フローチャート: 判断 129"/>
        <xdr:cNvSpPr/>
      </xdr:nvSpPr>
      <xdr:spPr>
        <a:xfrm>
          <a:off x="2857500" y="99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79781</xdr:rowOff>
    </xdr:from>
    <xdr:ext cx="534377" cy="259045"/>
    <xdr:sp macro="" textlink="">
      <xdr:nvSpPr>
        <xdr:cNvPr id="131" name="テキスト ボックス 130"/>
        <xdr:cNvSpPr txBox="1"/>
      </xdr:nvSpPr>
      <xdr:spPr>
        <a:xfrm>
          <a:off x="2641111" y="1002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118690</xdr:rowOff>
    </xdr:from>
    <xdr:to>
      <xdr:col>10</xdr:col>
      <xdr:colOff>114300</xdr:colOff>
      <xdr:row>57</xdr:row>
      <xdr:rowOff>142977</xdr:rowOff>
    </xdr:to>
    <xdr:cxnSp macro="">
      <xdr:nvCxnSpPr>
        <xdr:cNvPr id="132" name="直線コネクタ 131"/>
        <xdr:cNvCxnSpPr/>
      </xdr:nvCxnSpPr>
      <xdr:spPr>
        <a:xfrm>
          <a:off x="1130300" y="9891340"/>
          <a:ext cx="889000" cy="2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75021</xdr:rowOff>
    </xdr:from>
    <xdr:to>
      <xdr:col>10</xdr:col>
      <xdr:colOff>165100</xdr:colOff>
      <xdr:row>59</xdr:row>
      <xdr:rowOff>5171</xdr:rowOff>
    </xdr:to>
    <xdr:sp macro="" textlink="">
      <xdr:nvSpPr>
        <xdr:cNvPr id="133" name="フローチャート: 判断 132"/>
        <xdr:cNvSpPr/>
      </xdr:nvSpPr>
      <xdr:spPr>
        <a:xfrm>
          <a:off x="1968500" y="100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167748</xdr:rowOff>
    </xdr:from>
    <xdr:ext cx="534377" cy="259045"/>
    <xdr:sp macro="" textlink="">
      <xdr:nvSpPr>
        <xdr:cNvPr id="134" name="テキスト ボックス 133"/>
        <xdr:cNvSpPr txBox="1"/>
      </xdr:nvSpPr>
      <xdr:spPr>
        <a:xfrm>
          <a:off x="1752111" y="1011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70699</xdr:rowOff>
    </xdr:from>
    <xdr:to>
      <xdr:col>6</xdr:col>
      <xdr:colOff>38100</xdr:colOff>
      <xdr:row>59</xdr:row>
      <xdr:rowOff>849</xdr:rowOff>
    </xdr:to>
    <xdr:sp macro="" textlink="">
      <xdr:nvSpPr>
        <xdr:cNvPr id="135" name="フローチャート: 判断 134"/>
        <xdr:cNvSpPr/>
      </xdr:nvSpPr>
      <xdr:spPr>
        <a:xfrm>
          <a:off x="1079500" y="100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163426</xdr:rowOff>
    </xdr:from>
    <xdr:ext cx="534377" cy="259045"/>
    <xdr:sp macro="" textlink="">
      <xdr:nvSpPr>
        <xdr:cNvPr id="136" name="テキスト ボックス 135"/>
        <xdr:cNvSpPr txBox="1"/>
      </xdr:nvSpPr>
      <xdr:spPr>
        <a:xfrm>
          <a:off x="863111" y="1010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55078</xdr:rowOff>
    </xdr:from>
    <xdr:to>
      <xdr:col>24</xdr:col>
      <xdr:colOff>114300</xdr:colOff>
      <xdr:row>56</xdr:row>
      <xdr:rowOff>156678</xdr:rowOff>
    </xdr:to>
    <xdr:sp macro="" textlink="">
      <xdr:nvSpPr>
        <xdr:cNvPr id="142" name="楕円 141"/>
        <xdr:cNvSpPr/>
      </xdr:nvSpPr>
      <xdr:spPr>
        <a:xfrm>
          <a:off x="4584700" y="965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77955</xdr:rowOff>
    </xdr:from>
    <xdr:ext cx="599010" cy="259045"/>
    <xdr:sp macro="" textlink="">
      <xdr:nvSpPr>
        <xdr:cNvPr id="143" name="物件費該当値テキスト"/>
        <xdr:cNvSpPr txBox="1"/>
      </xdr:nvSpPr>
      <xdr:spPr>
        <a:xfrm>
          <a:off x="4686300" y="950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169030</xdr:rowOff>
    </xdr:from>
    <xdr:to>
      <xdr:col>20</xdr:col>
      <xdr:colOff>38100</xdr:colOff>
      <xdr:row>57</xdr:row>
      <xdr:rowOff>99180</xdr:rowOff>
    </xdr:to>
    <xdr:sp macro="" textlink="">
      <xdr:nvSpPr>
        <xdr:cNvPr id="144" name="楕円 143"/>
        <xdr:cNvSpPr/>
      </xdr:nvSpPr>
      <xdr:spPr>
        <a:xfrm>
          <a:off x="3746500" y="97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115707</xdr:rowOff>
    </xdr:from>
    <xdr:ext cx="534377" cy="259045"/>
    <xdr:sp macro="" textlink="">
      <xdr:nvSpPr>
        <xdr:cNvPr id="145" name="テキスト ボックス 144"/>
        <xdr:cNvSpPr txBox="1"/>
      </xdr:nvSpPr>
      <xdr:spPr>
        <a:xfrm>
          <a:off x="3530111" y="954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73954</xdr:rowOff>
    </xdr:from>
    <xdr:to>
      <xdr:col>15</xdr:col>
      <xdr:colOff>101600</xdr:colOff>
      <xdr:row>58</xdr:row>
      <xdr:rowOff>4104</xdr:rowOff>
    </xdr:to>
    <xdr:sp macro="" textlink="">
      <xdr:nvSpPr>
        <xdr:cNvPr id="146" name="楕円 145"/>
        <xdr:cNvSpPr/>
      </xdr:nvSpPr>
      <xdr:spPr>
        <a:xfrm>
          <a:off x="2857500" y="984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20631</xdr:rowOff>
    </xdr:from>
    <xdr:ext cx="534377" cy="259045"/>
    <xdr:sp macro="" textlink="">
      <xdr:nvSpPr>
        <xdr:cNvPr id="147" name="テキスト ボックス 146"/>
        <xdr:cNvSpPr txBox="1"/>
      </xdr:nvSpPr>
      <xdr:spPr>
        <a:xfrm>
          <a:off x="2641111" y="96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92177</xdr:rowOff>
    </xdr:from>
    <xdr:to>
      <xdr:col>10</xdr:col>
      <xdr:colOff>165100</xdr:colOff>
      <xdr:row>58</xdr:row>
      <xdr:rowOff>22327</xdr:rowOff>
    </xdr:to>
    <xdr:sp macro="" textlink="">
      <xdr:nvSpPr>
        <xdr:cNvPr id="148" name="楕円 147"/>
        <xdr:cNvSpPr/>
      </xdr:nvSpPr>
      <xdr:spPr>
        <a:xfrm>
          <a:off x="1968500" y="986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38854</xdr:rowOff>
    </xdr:from>
    <xdr:ext cx="534377" cy="259045"/>
    <xdr:sp macro="" textlink="">
      <xdr:nvSpPr>
        <xdr:cNvPr id="149" name="テキスト ボックス 148"/>
        <xdr:cNvSpPr txBox="1"/>
      </xdr:nvSpPr>
      <xdr:spPr>
        <a:xfrm>
          <a:off x="1752111" y="964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67890</xdr:rowOff>
    </xdr:from>
    <xdr:to>
      <xdr:col>6</xdr:col>
      <xdr:colOff>38100</xdr:colOff>
      <xdr:row>57</xdr:row>
      <xdr:rowOff>169490</xdr:rowOff>
    </xdr:to>
    <xdr:sp macro="" textlink="">
      <xdr:nvSpPr>
        <xdr:cNvPr id="150" name="楕円 149"/>
        <xdr:cNvSpPr/>
      </xdr:nvSpPr>
      <xdr:spPr>
        <a:xfrm>
          <a:off x="1079500" y="984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14567</xdr:rowOff>
    </xdr:from>
    <xdr:ext cx="534377" cy="259045"/>
    <xdr:sp macro="" textlink="">
      <xdr:nvSpPr>
        <xdr:cNvPr id="151" name="テキスト ボックス 150"/>
        <xdr:cNvSpPr txBox="1"/>
      </xdr:nvSpPr>
      <xdr:spPr>
        <a:xfrm>
          <a:off x="863111" y="961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13341</xdr:rowOff>
    </xdr:from>
    <xdr:to>
      <xdr:col>24</xdr:col>
      <xdr:colOff>62865</xdr:colOff>
      <xdr:row>79</xdr:row>
      <xdr:rowOff>16103</xdr:rowOff>
    </xdr:to>
    <xdr:cxnSp macro="">
      <xdr:nvCxnSpPr>
        <xdr:cNvPr id="175" name="直線コネクタ 174"/>
        <xdr:cNvCxnSpPr/>
      </xdr:nvCxnSpPr>
      <xdr:spPr>
        <a:xfrm flipV="1">
          <a:off x="4633595" y="12186291"/>
          <a:ext cx="1270" cy="1374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19930</xdr:rowOff>
    </xdr:from>
    <xdr:ext cx="469744" cy="259045"/>
    <xdr:sp macro="" textlink="">
      <xdr:nvSpPr>
        <xdr:cNvPr id="176" name="維持補修費最小値テキスト"/>
        <xdr:cNvSpPr txBox="1"/>
      </xdr:nvSpPr>
      <xdr:spPr>
        <a:xfrm>
          <a:off x="4686300" y="1356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16103</xdr:rowOff>
    </xdr:from>
    <xdr:to>
      <xdr:col>24</xdr:col>
      <xdr:colOff>152400</xdr:colOff>
      <xdr:row>79</xdr:row>
      <xdr:rowOff>16103</xdr:rowOff>
    </xdr:to>
    <xdr:cxnSp macro="">
      <xdr:nvCxnSpPr>
        <xdr:cNvPr id="177" name="直線コネクタ 176"/>
        <xdr:cNvCxnSpPr/>
      </xdr:nvCxnSpPr>
      <xdr:spPr>
        <a:xfrm>
          <a:off x="4546600" y="1356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131468</xdr:rowOff>
    </xdr:from>
    <xdr:ext cx="534377" cy="259045"/>
    <xdr:sp macro="" textlink="">
      <xdr:nvSpPr>
        <xdr:cNvPr id="178" name="維持補修費最大値テキスト"/>
        <xdr:cNvSpPr txBox="1"/>
      </xdr:nvSpPr>
      <xdr:spPr>
        <a:xfrm>
          <a:off x="4686300" y="1196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13341</xdr:rowOff>
    </xdr:from>
    <xdr:to>
      <xdr:col>24</xdr:col>
      <xdr:colOff>152400</xdr:colOff>
      <xdr:row>71</xdr:row>
      <xdr:rowOff>13341</xdr:rowOff>
    </xdr:to>
    <xdr:cxnSp macro="">
      <xdr:nvCxnSpPr>
        <xdr:cNvPr id="179" name="直線コネクタ 178"/>
        <xdr:cNvCxnSpPr/>
      </xdr:nvCxnSpPr>
      <xdr:spPr>
        <a:xfrm>
          <a:off x="4546600" y="1218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164979</xdr:rowOff>
    </xdr:from>
    <xdr:to>
      <xdr:col>24</xdr:col>
      <xdr:colOff>63500</xdr:colOff>
      <xdr:row>79</xdr:row>
      <xdr:rowOff>1626</xdr:rowOff>
    </xdr:to>
    <xdr:cxnSp macro="">
      <xdr:nvCxnSpPr>
        <xdr:cNvPr id="180" name="直線コネクタ 179"/>
        <xdr:cNvCxnSpPr/>
      </xdr:nvCxnSpPr>
      <xdr:spPr>
        <a:xfrm flipV="1">
          <a:off x="3797300" y="13538079"/>
          <a:ext cx="838200" cy="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xdr:rowOff>
    </xdr:from>
    <xdr:ext cx="469744" cy="259045"/>
    <xdr:sp macro="" textlink="">
      <xdr:nvSpPr>
        <xdr:cNvPr id="181" name="維持補修費平均値テキスト"/>
        <xdr:cNvSpPr txBox="1"/>
      </xdr:nvSpPr>
      <xdr:spPr>
        <a:xfrm>
          <a:off x="4686300" y="13202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149631</xdr:rowOff>
    </xdr:from>
    <xdr:to>
      <xdr:col>24</xdr:col>
      <xdr:colOff>114300</xdr:colOff>
      <xdr:row>78</xdr:row>
      <xdr:rowOff>79781</xdr:rowOff>
    </xdr:to>
    <xdr:sp macro="" textlink="">
      <xdr:nvSpPr>
        <xdr:cNvPr id="182" name="フローチャート: 判断 181"/>
        <xdr:cNvSpPr/>
      </xdr:nvSpPr>
      <xdr:spPr>
        <a:xfrm>
          <a:off x="45847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167456</xdr:rowOff>
    </xdr:from>
    <xdr:to>
      <xdr:col>19</xdr:col>
      <xdr:colOff>177800</xdr:colOff>
      <xdr:row>79</xdr:row>
      <xdr:rowOff>1626</xdr:rowOff>
    </xdr:to>
    <xdr:cxnSp macro="">
      <xdr:nvCxnSpPr>
        <xdr:cNvPr id="183" name="直線コネクタ 182"/>
        <xdr:cNvCxnSpPr/>
      </xdr:nvCxnSpPr>
      <xdr:spPr>
        <a:xfrm>
          <a:off x="2908300" y="13540556"/>
          <a:ext cx="88900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44608</xdr:rowOff>
    </xdr:from>
    <xdr:to>
      <xdr:col>20</xdr:col>
      <xdr:colOff>38100</xdr:colOff>
      <xdr:row>78</xdr:row>
      <xdr:rowOff>146208</xdr:rowOff>
    </xdr:to>
    <xdr:sp macro="" textlink="">
      <xdr:nvSpPr>
        <xdr:cNvPr id="184" name="フローチャート: 判断 183"/>
        <xdr:cNvSpPr/>
      </xdr:nvSpPr>
      <xdr:spPr>
        <a:xfrm>
          <a:off x="3746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162735</xdr:rowOff>
    </xdr:from>
    <xdr:ext cx="469744" cy="259045"/>
    <xdr:sp macro="" textlink="">
      <xdr:nvSpPr>
        <xdr:cNvPr id="185" name="テキスト ボックス 184"/>
        <xdr:cNvSpPr txBox="1"/>
      </xdr:nvSpPr>
      <xdr:spPr>
        <a:xfrm>
          <a:off x="3562428" y="131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162446</xdr:rowOff>
    </xdr:from>
    <xdr:to>
      <xdr:col>15</xdr:col>
      <xdr:colOff>50800</xdr:colOff>
      <xdr:row>78</xdr:row>
      <xdr:rowOff>167456</xdr:rowOff>
    </xdr:to>
    <xdr:cxnSp macro="">
      <xdr:nvCxnSpPr>
        <xdr:cNvPr id="186" name="直線コネクタ 185"/>
        <xdr:cNvCxnSpPr/>
      </xdr:nvCxnSpPr>
      <xdr:spPr>
        <a:xfrm>
          <a:off x="2019300" y="13535546"/>
          <a:ext cx="889000" cy="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22968</xdr:rowOff>
    </xdr:from>
    <xdr:to>
      <xdr:col>15</xdr:col>
      <xdr:colOff>101600</xdr:colOff>
      <xdr:row>78</xdr:row>
      <xdr:rowOff>124568</xdr:rowOff>
    </xdr:to>
    <xdr:sp macro="" textlink="">
      <xdr:nvSpPr>
        <xdr:cNvPr id="187" name="フローチャート: 判断 186"/>
        <xdr:cNvSpPr/>
      </xdr:nvSpPr>
      <xdr:spPr>
        <a:xfrm>
          <a:off x="2857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141095</xdr:rowOff>
    </xdr:from>
    <xdr:ext cx="469744" cy="259045"/>
    <xdr:sp macro="" textlink="">
      <xdr:nvSpPr>
        <xdr:cNvPr id="188" name="テキスト ボックス 187"/>
        <xdr:cNvSpPr txBox="1"/>
      </xdr:nvSpPr>
      <xdr:spPr>
        <a:xfrm>
          <a:off x="2673428" y="131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157265</xdr:rowOff>
    </xdr:from>
    <xdr:to>
      <xdr:col>10</xdr:col>
      <xdr:colOff>114300</xdr:colOff>
      <xdr:row>78</xdr:row>
      <xdr:rowOff>162446</xdr:rowOff>
    </xdr:to>
    <xdr:cxnSp macro="">
      <xdr:nvCxnSpPr>
        <xdr:cNvPr id="189" name="直線コネクタ 188"/>
        <xdr:cNvCxnSpPr/>
      </xdr:nvCxnSpPr>
      <xdr:spPr>
        <a:xfrm>
          <a:off x="1130300" y="13530365"/>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5404</xdr:rowOff>
    </xdr:from>
    <xdr:to>
      <xdr:col>10</xdr:col>
      <xdr:colOff>165100</xdr:colOff>
      <xdr:row>78</xdr:row>
      <xdr:rowOff>107004</xdr:rowOff>
    </xdr:to>
    <xdr:sp macro="" textlink="">
      <xdr:nvSpPr>
        <xdr:cNvPr id="190" name="フローチャート: 判断 189"/>
        <xdr:cNvSpPr/>
      </xdr:nvSpPr>
      <xdr:spPr>
        <a:xfrm>
          <a:off x="1968500" y="1337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123531</xdr:rowOff>
    </xdr:from>
    <xdr:ext cx="469744" cy="259045"/>
    <xdr:sp macro="" textlink="">
      <xdr:nvSpPr>
        <xdr:cNvPr id="191" name="テキスト ボックス 190"/>
        <xdr:cNvSpPr txBox="1"/>
      </xdr:nvSpPr>
      <xdr:spPr>
        <a:xfrm>
          <a:off x="1784428" y="1315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21158</xdr:rowOff>
    </xdr:from>
    <xdr:to>
      <xdr:col>6</xdr:col>
      <xdr:colOff>38100</xdr:colOff>
      <xdr:row>78</xdr:row>
      <xdr:rowOff>122758</xdr:rowOff>
    </xdr:to>
    <xdr:sp macro="" textlink="">
      <xdr:nvSpPr>
        <xdr:cNvPr id="192" name="フローチャート: 判断 191"/>
        <xdr:cNvSpPr/>
      </xdr:nvSpPr>
      <xdr:spPr>
        <a:xfrm>
          <a:off x="1079500" y="1339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139285</xdr:rowOff>
    </xdr:from>
    <xdr:ext cx="469744" cy="259045"/>
    <xdr:sp macro="" textlink="">
      <xdr:nvSpPr>
        <xdr:cNvPr id="193" name="テキスト ボックス 192"/>
        <xdr:cNvSpPr txBox="1"/>
      </xdr:nvSpPr>
      <xdr:spPr>
        <a:xfrm>
          <a:off x="895428" y="1316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114179</xdr:rowOff>
    </xdr:from>
    <xdr:to>
      <xdr:col>24</xdr:col>
      <xdr:colOff>114300</xdr:colOff>
      <xdr:row>79</xdr:row>
      <xdr:rowOff>44329</xdr:rowOff>
    </xdr:to>
    <xdr:sp macro="" textlink="">
      <xdr:nvSpPr>
        <xdr:cNvPr id="199" name="楕円 198"/>
        <xdr:cNvSpPr/>
      </xdr:nvSpPr>
      <xdr:spPr>
        <a:xfrm>
          <a:off x="4584700" y="1348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29106</xdr:rowOff>
    </xdr:from>
    <xdr:ext cx="469744" cy="259045"/>
    <xdr:sp macro="" textlink="">
      <xdr:nvSpPr>
        <xdr:cNvPr id="200" name="維持補修費該当値テキスト"/>
        <xdr:cNvSpPr txBox="1"/>
      </xdr:nvSpPr>
      <xdr:spPr>
        <a:xfrm>
          <a:off x="4686300" y="1340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122276</xdr:rowOff>
    </xdr:from>
    <xdr:to>
      <xdr:col>20</xdr:col>
      <xdr:colOff>38100</xdr:colOff>
      <xdr:row>79</xdr:row>
      <xdr:rowOff>52426</xdr:rowOff>
    </xdr:to>
    <xdr:sp macro="" textlink="">
      <xdr:nvSpPr>
        <xdr:cNvPr id="201" name="楕円 200"/>
        <xdr:cNvSpPr/>
      </xdr:nvSpPr>
      <xdr:spPr>
        <a:xfrm>
          <a:off x="3746500" y="1349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43553</xdr:rowOff>
    </xdr:from>
    <xdr:ext cx="469744" cy="259045"/>
    <xdr:sp macro="" textlink="">
      <xdr:nvSpPr>
        <xdr:cNvPr id="202" name="テキスト ボックス 201"/>
        <xdr:cNvSpPr txBox="1"/>
      </xdr:nvSpPr>
      <xdr:spPr>
        <a:xfrm>
          <a:off x="3562428" y="1358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116656</xdr:rowOff>
    </xdr:from>
    <xdr:to>
      <xdr:col>15</xdr:col>
      <xdr:colOff>101600</xdr:colOff>
      <xdr:row>79</xdr:row>
      <xdr:rowOff>46806</xdr:rowOff>
    </xdr:to>
    <xdr:sp macro="" textlink="">
      <xdr:nvSpPr>
        <xdr:cNvPr id="203" name="楕円 202"/>
        <xdr:cNvSpPr/>
      </xdr:nvSpPr>
      <xdr:spPr>
        <a:xfrm>
          <a:off x="2857500" y="1348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37933</xdr:rowOff>
    </xdr:from>
    <xdr:ext cx="469744" cy="259045"/>
    <xdr:sp macro="" textlink="">
      <xdr:nvSpPr>
        <xdr:cNvPr id="204" name="テキスト ボックス 203"/>
        <xdr:cNvSpPr txBox="1"/>
      </xdr:nvSpPr>
      <xdr:spPr>
        <a:xfrm>
          <a:off x="2673428" y="1358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111646</xdr:rowOff>
    </xdr:from>
    <xdr:to>
      <xdr:col>10</xdr:col>
      <xdr:colOff>165100</xdr:colOff>
      <xdr:row>79</xdr:row>
      <xdr:rowOff>41796</xdr:rowOff>
    </xdr:to>
    <xdr:sp macro="" textlink="">
      <xdr:nvSpPr>
        <xdr:cNvPr id="205" name="楕円 204"/>
        <xdr:cNvSpPr/>
      </xdr:nvSpPr>
      <xdr:spPr>
        <a:xfrm>
          <a:off x="1968500" y="1348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32923</xdr:rowOff>
    </xdr:from>
    <xdr:ext cx="469744" cy="259045"/>
    <xdr:sp macro="" textlink="">
      <xdr:nvSpPr>
        <xdr:cNvPr id="206" name="テキスト ボックス 205"/>
        <xdr:cNvSpPr txBox="1"/>
      </xdr:nvSpPr>
      <xdr:spPr>
        <a:xfrm>
          <a:off x="1784428" y="1357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106465</xdr:rowOff>
    </xdr:from>
    <xdr:to>
      <xdr:col>6</xdr:col>
      <xdr:colOff>38100</xdr:colOff>
      <xdr:row>79</xdr:row>
      <xdr:rowOff>36615</xdr:rowOff>
    </xdr:to>
    <xdr:sp macro="" textlink="">
      <xdr:nvSpPr>
        <xdr:cNvPr id="207" name="楕円 206"/>
        <xdr:cNvSpPr/>
      </xdr:nvSpPr>
      <xdr:spPr>
        <a:xfrm>
          <a:off x="1079500" y="134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27742</xdr:rowOff>
    </xdr:from>
    <xdr:ext cx="469744" cy="259045"/>
    <xdr:sp macro="" textlink="">
      <xdr:nvSpPr>
        <xdr:cNvPr id="208" name="テキスト ボックス 207"/>
        <xdr:cNvSpPr txBox="1"/>
      </xdr:nvSpPr>
      <xdr:spPr>
        <a:xfrm>
          <a:off x="895428" y="1357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127242</xdr:rowOff>
    </xdr:from>
    <xdr:to>
      <xdr:col>24</xdr:col>
      <xdr:colOff>62865</xdr:colOff>
      <xdr:row>99</xdr:row>
      <xdr:rowOff>30265</xdr:rowOff>
    </xdr:to>
    <xdr:cxnSp macro="">
      <xdr:nvCxnSpPr>
        <xdr:cNvPr id="233" name="直線コネクタ 232"/>
        <xdr:cNvCxnSpPr/>
      </xdr:nvCxnSpPr>
      <xdr:spPr>
        <a:xfrm flipV="1">
          <a:off x="4633595" y="15729192"/>
          <a:ext cx="1270" cy="12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34092</xdr:rowOff>
    </xdr:from>
    <xdr:ext cx="534377" cy="259045"/>
    <xdr:sp macro="" textlink="">
      <xdr:nvSpPr>
        <xdr:cNvPr id="234" name="扶助費最小値テキスト"/>
        <xdr:cNvSpPr txBox="1"/>
      </xdr:nvSpPr>
      <xdr:spPr>
        <a:xfrm>
          <a:off x="4686300" y="1700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30265</xdr:rowOff>
    </xdr:from>
    <xdr:to>
      <xdr:col>24</xdr:col>
      <xdr:colOff>152400</xdr:colOff>
      <xdr:row>99</xdr:row>
      <xdr:rowOff>30265</xdr:rowOff>
    </xdr:to>
    <xdr:cxnSp macro="">
      <xdr:nvCxnSpPr>
        <xdr:cNvPr id="235" name="直線コネクタ 234"/>
        <xdr:cNvCxnSpPr/>
      </xdr:nvCxnSpPr>
      <xdr:spPr>
        <a:xfrm>
          <a:off x="4546600" y="170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73919</xdr:rowOff>
    </xdr:from>
    <xdr:ext cx="599010" cy="259045"/>
    <xdr:sp macro="" textlink="">
      <xdr:nvSpPr>
        <xdr:cNvPr id="236" name="扶助費最大値テキスト"/>
        <xdr:cNvSpPr txBox="1"/>
      </xdr:nvSpPr>
      <xdr:spPr>
        <a:xfrm>
          <a:off x="4686300" y="1550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127242</xdr:rowOff>
    </xdr:from>
    <xdr:to>
      <xdr:col>24</xdr:col>
      <xdr:colOff>152400</xdr:colOff>
      <xdr:row>91</xdr:row>
      <xdr:rowOff>127242</xdr:rowOff>
    </xdr:to>
    <xdr:cxnSp macro="">
      <xdr:nvCxnSpPr>
        <xdr:cNvPr id="237" name="直線コネクタ 236"/>
        <xdr:cNvCxnSpPr/>
      </xdr:nvCxnSpPr>
      <xdr:spPr>
        <a:xfrm>
          <a:off x="4546600" y="1572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38443</xdr:rowOff>
    </xdr:from>
    <xdr:to>
      <xdr:col>24</xdr:col>
      <xdr:colOff>63500</xdr:colOff>
      <xdr:row>94</xdr:row>
      <xdr:rowOff>107314</xdr:rowOff>
    </xdr:to>
    <xdr:cxnSp macro="">
      <xdr:nvCxnSpPr>
        <xdr:cNvPr id="238" name="直線コネクタ 237"/>
        <xdr:cNvCxnSpPr/>
      </xdr:nvCxnSpPr>
      <xdr:spPr>
        <a:xfrm flipV="1">
          <a:off x="3797300" y="16154743"/>
          <a:ext cx="838200" cy="6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26776</xdr:rowOff>
    </xdr:from>
    <xdr:ext cx="534377" cy="259045"/>
    <xdr:sp macro="" textlink="">
      <xdr:nvSpPr>
        <xdr:cNvPr id="239" name="扶助費平均値テキスト"/>
        <xdr:cNvSpPr txBox="1"/>
      </xdr:nvSpPr>
      <xdr:spPr>
        <a:xfrm>
          <a:off x="4686300" y="16485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48349</xdr:rowOff>
    </xdr:from>
    <xdr:to>
      <xdr:col>24</xdr:col>
      <xdr:colOff>114300</xdr:colOff>
      <xdr:row>96</xdr:row>
      <xdr:rowOff>149949</xdr:rowOff>
    </xdr:to>
    <xdr:sp macro="" textlink="">
      <xdr:nvSpPr>
        <xdr:cNvPr id="240" name="フローチャート: 判断 239"/>
        <xdr:cNvSpPr/>
      </xdr:nvSpPr>
      <xdr:spPr>
        <a:xfrm>
          <a:off x="4584700" y="1650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107314</xdr:rowOff>
    </xdr:from>
    <xdr:to>
      <xdr:col>19</xdr:col>
      <xdr:colOff>177800</xdr:colOff>
      <xdr:row>95</xdr:row>
      <xdr:rowOff>7849</xdr:rowOff>
    </xdr:to>
    <xdr:cxnSp macro="">
      <xdr:nvCxnSpPr>
        <xdr:cNvPr id="241" name="直線コネクタ 240"/>
        <xdr:cNvCxnSpPr/>
      </xdr:nvCxnSpPr>
      <xdr:spPr>
        <a:xfrm flipV="1">
          <a:off x="2908300" y="16223614"/>
          <a:ext cx="889000" cy="7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82538</xdr:rowOff>
    </xdr:from>
    <xdr:to>
      <xdr:col>20</xdr:col>
      <xdr:colOff>38100</xdr:colOff>
      <xdr:row>97</xdr:row>
      <xdr:rowOff>12688</xdr:rowOff>
    </xdr:to>
    <xdr:sp macro="" textlink="">
      <xdr:nvSpPr>
        <xdr:cNvPr id="242" name="フローチャート: 判断 241"/>
        <xdr:cNvSpPr/>
      </xdr:nvSpPr>
      <xdr:spPr>
        <a:xfrm>
          <a:off x="3746500" y="1654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3815</xdr:rowOff>
    </xdr:from>
    <xdr:ext cx="534377" cy="259045"/>
    <xdr:sp macro="" textlink="">
      <xdr:nvSpPr>
        <xdr:cNvPr id="243" name="テキスト ボックス 242"/>
        <xdr:cNvSpPr txBox="1"/>
      </xdr:nvSpPr>
      <xdr:spPr>
        <a:xfrm>
          <a:off x="3530111" y="1663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7849</xdr:rowOff>
    </xdr:from>
    <xdr:to>
      <xdr:col>15</xdr:col>
      <xdr:colOff>50800</xdr:colOff>
      <xdr:row>95</xdr:row>
      <xdr:rowOff>62522</xdr:rowOff>
    </xdr:to>
    <xdr:cxnSp macro="">
      <xdr:nvCxnSpPr>
        <xdr:cNvPr id="244" name="直線コネクタ 243"/>
        <xdr:cNvCxnSpPr/>
      </xdr:nvCxnSpPr>
      <xdr:spPr>
        <a:xfrm flipV="1">
          <a:off x="2019300" y="16295599"/>
          <a:ext cx="889000" cy="5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152324</xdr:rowOff>
    </xdr:from>
    <xdr:to>
      <xdr:col>15</xdr:col>
      <xdr:colOff>101600</xdr:colOff>
      <xdr:row>97</xdr:row>
      <xdr:rowOff>82474</xdr:rowOff>
    </xdr:to>
    <xdr:sp macro="" textlink="">
      <xdr:nvSpPr>
        <xdr:cNvPr id="245" name="フローチャート: 判断 244"/>
        <xdr:cNvSpPr/>
      </xdr:nvSpPr>
      <xdr:spPr>
        <a:xfrm>
          <a:off x="2857500" y="166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73601</xdr:rowOff>
    </xdr:from>
    <xdr:ext cx="534377" cy="259045"/>
    <xdr:sp macro="" textlink="">
      <xdr:nvSpPr>
        <xdr:cNvPr id="246" name="テキスト ボックス 245"/>
        <xdr:cNvSpPr txBox="1"/>
      </xdr:nvSpPr>
      <xdr:spPr>
        <a:xfrm>
          <a:off x="2641111" y="1670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27966</xdr:rowOff>
    </xdr:from>
    <xdr:to>
      <xdr:col>10</xdr:col>
      <xdr:colOff>114300</xdr:colOff>
      <xdr:row>95</xdr:row>
      <xdr:rowOff>62522</xdr:rowOff>
    </xdr:to>
    <xdr:cxnSp macro="">
      <xdr:nvCxnSpPr>
        <xdr:cNvPr id="247" name="直線コネクタ 246"/>
        <xdr:cNvCxnSpPr/>
      </xdr:nvCxnSpPr>
      <xdr:spPr>
        <a:xfrm>
          <a:off x="1130300" y="16315716"/>
          <a:ext cx="889000" cy="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6426</xdr:rowOff>
    </xdr:from>
    <xdr:to>
      <xdr:col>10</xdr:col>
      <xdr:colOff>165100</xdr:colOff>
      <xdr:row>97</xdr:row>
      <xdr:rowOff>108026</xdr:rowOff>
    </xdr:to>
    <xdr:sp macro="" textlink="">
      <xdr:nvSpPr>
        <xdr:cNvPr id="248" name="フローチャート: 判断 247"/>
        <xdr:cNvSpPr/>
      </xdr:nvSpPr>
      <xdr:spPr>
        <a:xfrm>
          <a:off x="1968500" y="1663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99153</xdr:rowOff>
    </xdr:from>
    <xdr:ext cx="534377" cy="259045"/>
    <xdr:sp macro="" textlink="">
      <xdr:nvSpPr>
        <xdr:cNvPr id="249" name="テキスト ボックス 248"/>
        <xdr:cNvSpPr txBox="1"/>
      </xdr:nvSpPr>
      <xdr:spPr>
        <a:xfrm>
          <a:off x="1752111" y="1672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163588</xdr:rowOff>
    </xdr:from>
    <xdr:to>
      <xdr:col>6</xdr:col>
      <xdr:colOff>38100</xdr:colOff>
      <xdr:row>97</xdr:row>
      <xdr:rowOff>93738</xdr:rowOff>
    </xdr:to>
    <xdr:sp macro="" textlink="">
      <xdr:nvSpPr>
        <xdr:cNvPr id="250" name="フローチャート: 判断 249"/>
        <xdr:cNvSpPr/>
      </xdr:nvSpPr>
      <xdr:spPr>
        <a:xfrm>
          <a:off x="1079500" y="1662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84865</xdr:rowOff>
    </xdr:from>
    <xdr:ext cx="534377" cy="259045"/>
    <xdr:sp macro="" textlink="">
      <xdr:nvSpPr>
        <xdr:cNvPr id="251" name="テキスト ボックス 250"/>
        <xdr:cNvSpPr txBox="1"/>
      </xdr:nvSpPr>
      <xdr:spPr>
        <a:xfrm>
          <a:off x="863111" y="1671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159093</xdr:rowOff>
    </xdr:from>
    <xdr:to>
      <xdr:col>24</xdr:col>
      <xdr:colOff>114300</xdr:colOff>
      <xdr:row>94</xdr:row>
      <xdr:rowOff>89243</xdr:rowOff>
    </xdr:to>
    <xdr:sp macro="" textlink="">
      <xdr:nvSpPr>
        <xdr:cNvPr id="257" name="楕円 256"/>
        <xdr:cNvSpPr/>
      </xdr:nvSpPr>
      <xdr:spPr>
        <a:xfrm>
          <a:off x="4584700" y="1610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10520</xdr:rowOff>
    </xdr:from>
    <xdr:ext cx="599010" cy="259045"/>
    <xdr:sp macro="" textlink="">
      <xdr:nvSpPr>
        <xdr:cNvPr id="258" name="扶助費該当値テキスト"/>
        <xdr:cNvSpPr txBox="1"/>
      </xdr:nvSpPr>
      <xdr:spPr>
        <a:xfrm>
          <a:off x="4686300" y="15955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56514</xdr:rowOff>
    </xdr:from>
    <xdr:to>
      <xdr:col>20</xdr:col>
      <xdr:colOff>38100</xdr:colOff>
      <xdr:row>94</xdr:row>
      <xdr:rowOff>158114</xdr:rowOff>
    </xdr:to>
    <xdr:sp macro="" textlink="">
      <xdr:nvSpPr>
        <xdr:cNvPr id="259" name="楕円 258"/>
        <xdr:cNvSpPr/>
      </xdr:nvSpPr>
      <xdr:spPr>
        <a:xfrm>
          <a:off x="3746500" y="1617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3191</xdr:rowOff>
    </xdr:from>
    <xdr:ext cx="599010" cy="259045"/>
    <xdr:sp macro="" textlink="">
      <xdr:nvSpPr>
        <xdr:cNvPr id="260" name="テキスト ボックス 259"/>
        <xdr:cNvSpPr txBox="1"/>
      </xdr:nvSpPr>
      <xdr:spPr>
        <a:xfrm>
          <a:off x="3497795" y="15948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128499</xdr:rowOff>
    </xdr:from>
    <xdr:to>
      <xdr:col>15</xdr:col>
      <xdr:colOff>101600</xdr:colOff>
      <xdr:row>95</xdr:row>
      <xdr:rowOff>58649</xdr:rowOff>
    </xdr:to>
    <xdr:sp macro="" textlink="">
      <xdr:nvSpPr>
        <xdr:cNvPr id="261" name="楕円 260"/>
        <xdr:cNvSpPr/>
      </xdr:nvSpPr>
      <xdr:spPr>
        <a:xfrm>
          <a:off x="2857500" y="1624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75176</xdr:rowOff>
    </xdr:from>
    <xdr:ext cx="599010" cy="259045"/>
    <xdr:sp macro="" textlink="">
      <xdr:nvSpPr>
        <xdr:cNvPr id="262" name="テキスト ボックス 261"/>
        <xdr:cNvSpPr txBox="1"/>
      </xdr:nvSpPr>
      <xdr:spPr>
        <a:xfrm>
          <a:off x="2608795" y="16020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11722</xdr:rowOff>
    </xdr:from>
    <xdr:to>
      <xdr:col>10</xdr:col>
      <xdr:colOff>165100</xdr:colOff>
      <xdr:row>95</xdr:row>
      <xdr:rowOff>113322</xdr:rowOff>
    </xdr:to>
    <xdr:sp macro="" textlink="">
      <xdr:nvSpPr>
        <xdr:cNvPr id="263" name="楕円 262"/>
        <xdr:cNvSpPr/>
      </xdr:nvSpPr>
      <xdr:spPr>
        <a:xfrm>
          <a:off x="1968500" y="1629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129849</xdr:rowOff>
    </xdr:from>
    <xdr:ext cx="599010" cy="259045"/>
    <xdr:sp macro="" textlink="">
      <xdr:nvSpPr>
        <xdr:cNvPr id="264" name="テキスト ボックス 263"/>
        <xdr:cNvSpPr txBox="1"/>
      </xdr:nvSpPr>
      <xdr:spPr>
        <a:xfrm>
          <a:off x="1719795" y="1607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148616</xdr:rowOff>
    </xdr:from>
    <xdr:to>
      <xdr:col>6</xdr:col>
      <xdr:colOff>38100</xdr:colOff>
      <xdr:row>95</xdr:row>
      <xdr:rowOff>78766</xdr:rowOff>
    </xdr:to>
    <xdr:sp macro="" textlink="">
      <xdr:nvSpPr>
        <xdr:cNvPr id="265" name="楕円 264"/>
        <xdr:cNvSpPr/>
      </xdr:nvSpPr>
      <xdr:spPr>
        <a:xfrm>
          <a:off x="1079500" y="162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95293</xdr:rowOff>
    </xdr:from>
    <xdr:ext cx="599010" cy="259045"/>
    <xdr:sp macro="" textlink="">
      <xdr:nvSpPr>
        <xdr:cNvPr id="266" name="テキスト ボックス 265"/>
        <xdr:cNvSpPr txBox="1"/>
      </xdr:nvSpPr>
      <xdr:spPr>
        <a:xfrm>
          <a:off x="830795" y="16040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25290</xdr:rowOff>
    </xdr:from>
    <xdr:to>
      <xdr:col>54</xdr:col>
      <xdr:colOff>189865</xdr:colOff>
      <xdr:row>34</xdr:row>
      <xdr:rowOff>128462</xdr:rowOff>
    </xdr:to>
    <xdr:cxnSp macro="">
      <xdr:nvCxnSpPr>
        <xdr:cNvPr id="288" name="直線コネクタ 287"/>
        <xdr:cNvCxnSpPr/>
      </xdr:nvCxnSpPr>
      <xdr:spPr>
        <a:xfrm flipV="1">
          <a:off x="10475595" y="5168790"/>
          <a:ext cx="1270" cy="78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132289</xdr:rowOff>
    </xdr:from>
    <xdr:ext cx="599010" cy="259045"/>
    <xdr:sp macro="" textlink="">
      <xdr:nvSpPr>
        <xdr:cNvPr id="289" name="補助費等最小値テキスト"/>
        <xdr:cNvSpPr txBox="1"/>
      </xdr:nvSpPr>
      <xdr:spPr>
        <a:xfrm>
          <a:off x="10528300" y="596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128462</xdr:rowOff>
    </xdr:from>
    <xdr:to>
      <xdr:col>55</xdr:col>
      <xdr:colOff>88900</xdr:colOff>
      <xdr:row>34</xdr:row>
      <xdr:rowOff>128462</xdr:rowOff>
    </xdr:to>
    <xdr:cxnSp macro="">
      <xdr:nvCxnSpPr>
        <xdr:cNvPr id="290" name="直線コネクタ 289"/>
        <xdr:cNvCxnSpPr/>
      </xdr:nvCxnSpPr>
      <xdr:spPr>
        <a:xfrm>
          <a:off x="10388600" y="595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143417</xdr:rowOff>
    </xdr:from>
    <xdr:ext cx="599010" cy="259045"/>
    <xdr:sp macro="" textlink="">
      <xdr:nvSpPr>
        <xdr:cNvPr id="291" name="補助費等最大値テキスト"/>
        <xdr:cNvSpPr txBox="1"/>
      </xdr:nvSpPr>
      <xdr:spPr>
        <a:xfrm>
          <a:off x="10528300" y="494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25290</xdr:rowOff>
    </xdr:from>
    <xdr:to>
      <xdr:col>55</xdr:col>
      <xdr:colOff>88900</xdr:colOff>
      <xdr:row>30</xdr:row>
      <xdr:rowOff>25290</xdr:rowOff>
    </xdr:to>
    <xdr:cxnSp macro="">
      <xdr:nvCxnSpPr>
        <xdr:cNvPr id="292" name="直線コネクタ 291"/>
        <xdr:cNvCxnSpPr/>
      </xdr:nvCxnSpPr>
      <xdr:spPr>
        <a:xfrm>
          <a:off x="10388600" y="516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161623</xdr:rowOff>
    </xdr:from>
    <xdr:to>
      <xdr:col>55</xdr:col>
      <xdr:colOff>0</xdr:colOff>
      <xdr:row>37</xdr:row>
      <xdr:rowOff>8237</xdr:rowOff>
    </xdr:to>
    <xdr:cxnSp macro="">
      <xdr:nvCxnSpPr>
        <xdr:cNvPr id="293" name="直線コネクタ 292"/>
        <xdr:cNvCxnSpPr/>
      </xdr:nvCxnSpPr>
      <xdr:spPr>
        <a:xfrm flipV="1">
          <a:off x="9639300" y="5819473"/>
          <a:ext cx="838200" cy="53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60196</xdr:rowOff>
    </xdr:from>
    <xdr:ext cx="599010" cy="259045"/>
    <xdr:sp macro="" textlink="">
      <xdr:nvSpPr>
        <xdr:cNvPr id="294" name="補助費等平均値テキスト"/>
        <xdr:cNvSpPr txBox="1"/>
      </xdr:nvSpPr>
      <xdr:spPr>
        <a:xfrm>
          <a:off x="10528300" y="5546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37319</xdr:rowOff>
    </xdr:from>
    <xdr:to>
      <xdr:col>55</xdr:col>
      <xdr:colOff>50800</xdr:colOff>
      <xdr:row>33</xdr:row>
      <xdr:rowOff>138919</xdr:rowOff>
    </xdr:to>
    <xdr:sp macro="" textlink="">
      <xdr:nvSpPr>
        <xdr:cNvPr id="295" name="フローチャート: 判断 294"/>
        <xdr:cNvSpPr/>
      </xdr:nvSpPr>
      <xdr:spPr>
        <a:xfrm>
          <a:off x="10426700" y="569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8237</xdr:rowOff>
    </xdr:from>
    <xdr:to>
      <xdr:col>50</xdr:col>
      <xdr:colOff>114300</xdr:colOff>
      <xdr:row>37</xdr:row>
      <xdr:rowOff>24257</xdr:rowOff>
    </xdr:to>
    <xdr:cxnSp macro="">
      <xdr:nvCxnSpPr>
        <xdr:cNvPr id="296" name="直線コネクタ 295"/>
        <xdr:cNvCxnSpPr/>
      </xdr:nvCxnSpPr>
      <xdr:spPr>
        <a:xfrm flipV="1">
          <a:off x="8750300" y="6351887"/>
          <a:ext cx="889000" cy="1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93234</xdr:rowOff>
    </xdr:from>
    <xdr:to>
      <xdr:col>50</xdr:col>
      <xdr:colOff>165100</xdr:colOff>
      <xdr:row>37</xdr:row>
      <xdr:rowOff>23384</xdr:rowOff>
    </xdr:to>
    <xdr:sp macro="" textlink="">
      <xdr:nvSpPr>
        <xdr:cNvPr id="297" name="フローチャート: 判断 296"/>
        <xdr:cNvSpPr/>
      </xdr:nvSpPr>
      <xdr:spPr>
        <a:xfrm>
          <a:off x="9588500" y="626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39911</xdr:rowOff>
    </xdr:from>
    <xdr:ext cx="534377" cy="259045"/>
    <xdr:sp macro="" textlink="">
      <xdr:nvSpPr>
        <xdr:cNvPr id="298" name="テキスト ボックス 297"/>
        <xdr:cNvSpPr txBox="1"/>
      </xdr:nvSpPr>
      <xdr:spPr>
        <a:xfrm>
          <a:off x="9372111" y="604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24257</xdr:rowOff>
    </xdr:from>
    <xdr:to>
      <xdr:col>45</xdr:col>
      <xdr:colOff>177800</xdr:colOff>
      <xdr:row>37</xdr:row>
      <xdr:rowOff>30342</xdr:rowOff>
    </xdr:to>
    <xdr:cxnSp macro="">
      <xdr:nvCxnSpPr>
        <xdr:cNvPr id="299" name="直線コネクタ 298"/>
        <xdr:cNvCxnSpPr/>
      </xdr:nvCxnSpPr>
      <xdr:spPr>
        <a:xfrm flipV="1">
          <a:off x="7861300" y="6367907"/>
          <a:ext cx="889000" cy="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130848</xdr:rowOff>
    </xdr:from>
    <xdr:to>
      <xdr:col>46</xdr:col>
      <xdr:colOff>38100</xdr:colOff>
      <xdr:row>37</xdr:row>
      <xdr:rowOff>60998</xdr:rowOff>
    </xdr:to>
    <xdr:sp macro="" textlink="">
      <xdr:nvSpPr>
        <xdr:cNvPr id="300" name="フローチャート: 判断 299"/>
        <xdr:cNvSpPr/>
      </xdr:nvSpPr>
      <xdr:spPr>
        <a:xfrm>
          <a:off x="8699500" y="630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77525</xdr:rowOff>
    </xdr:from>
    <xdr:ext cx="534377" cy="259045"/>
    <xdr:sp macro="" textlink="">
      <xdr:nvSpPr>
        <xdr:cNvPr id="301" name="テキスト ボックス 300"/>
        <xdr:cNvSpPr txBox="1"/>
      </xdr:nvSpPr>
      <xdr:spPr>
        <a:xfrm>
          <a:off x="8483111" y="607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30342</xdr:rowOff>
    </xdr:from>
    <xdr:to>
      <xdr:col>41</xdr:col>
      <xdr:colOff>50800</xdr:colOff>
      <xdr:row>37</xdr:row>
      <xdr:rowOff>33561</xdr:rowOff>
    </xdr:to>
    <xdr:cxnSp macro="">
      <xdr:nvCxnSpPr>
        <xdr:cNvPr id="302" name="直線コネクタ 301"/>
        <xdr:cNvCxnSpPr/>
      </xdr:nvCxnSpPr>
      <xdr:spPr>
        <a:xfrm flipV="1">
          <a:off x="6972300" y="6373992"/>
          <a:ext cx="889000" cy="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133824</xdr:rowOff>
    </xdr:from>
    <xdr:to>
      <xdr:col>41</xdr:col>
      <xdr:colOff>101600</xdr:colOff>
      <xdr:row>37</xdr:row>
      <xdr:rowOff>63974</xdr:rowOff>
    </xdr:to>
    <xdr:sp macro="" textlink="">
      <xdr:nvSpPr>
        <xdr:cNvPr id="303" name="フローチャート: 判断 302"/>
        <xdr:cNvSpPr/>
      </xdr:nvSpPr>
      <xdr:spPr>
        <a:xfrm>
          <a:off x="7810500" y="630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80501</xdr:rowOff>
    </xdr:from>
    <xdr:ext cx="534377" cy="259045"/>
    <xdr:sp macro="" textlink="">
      <xdr:nvSpPr>
        <xdr:cNvPr id="304" name="テキスト ボックス 303"/>
        <xdr:cNvSpPr txBox="1"/>
      </xdr:nvSpPr>
      <xdr:spPr>
        <a:xfrm>
          <a:off x="7594111" y="608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138109</xdr:rowOff>
    </xdr:from>
    <xdr:to>
      <xdr:col>36</xdr:col>
      <xdr:colOff>165100</xdr:colOff>
      <xdr:row>37</xdr:row>
      <xdr:rowOff>68259</xdr:rowOff>
    </xdr:to>
    <xdr:sp macro="" textlink="">
      <xdr:nvSpPr>
        <xdr:cNvPr id="305" name="フローチャート: 判断 304"/>
        <xdr:cNvSpPr/>
      </xdr:nvSpPr>
      <xdr:spPr>
        <a:xfrm>
          <a:off x="6921500" y="631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84786</xdr:rowOff>
    </xdr:from>
    <xdr:ext cx="534377" cy="259045"/>
    <xdr:sp macro="" textlink="">
      <xdr:nvSpPr>
        <xdr:cNvPr id="306" name="テキスト ボックス 305"/>
        <xdr:cNvSpPr txBox="1"/>
      </xdr:nvSpPr>
      <xdr:spPr>
        <a:xfrm>
          <a:off x="6705111" y="608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110823</xdr:rowOff>
    </xdr:from>
    <xdr:to>
      <xdr:col>55</xdr:col>
      <xdr:colOff>50800</xdr:colOff>
      <xdr:row>34</xdr:row>
      <xdr:rowOff>40973</xdr:rowOff>
    </xdr:to>
    <xdr:sp macro="" textlink="">
      <xdr:nvSpPr>
        <xdr:cNvPr id="312" name="楕円 311"/>
        <xdr:cNvSpPr/>
      </xdr:nvSpPr>
      <xdr:spPr>
        <a:xfrm>
          <a:off x="10426700" y="576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89250</xdr:rowOff>
    </xdr:from>
    <xdr:ext cx="599010" cy="259045"/>
    <xdr:sp macro="" textlink="">
      <xdr:nvSpPr>
        <xdr:cNvPr id="313" name="補助費等該当値テキスト"/>
        <xdr:cNvSpPr txBox="1"/>
      </xdr:nvSpPr>
      <xdr:spPr>
        <a:xfrm>
          <a:off x="10528300" y="574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128887</xdr:rowOff>
    </xdr:from>
    <xdr:to>
      <xdr:col>50</xdr:col>
      <xdr:colOff>165100</xdr:colOff>
      <xdr:row>37</xdr:row>
      <xdr:rowOff>59037</xdr:rowOff>
    </xdr:to>
    <xdr:sp macro="" textlink="">
      <xdr:nvSpPr>
        <xdr:cNvPr id="314" name="楕円 313"/>
        <xdr:cNvSpPr/>
      </xdr:nvSpPr>
      <xdr:spPr>
        <a:xfrm>
          <a:off x="9588500" y="630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50164</xdr:rowOff>
    </xdr:from>
    <xdr:ext cx="534377" cy="259045"/>
    <xdr:sp macro="" textlink="">
      <xdr:nvSpPr>
        <xdr:cNvPr id="315" name="テキスト ボックス 314"/>
        <xdr:cNvSpPr txBox="1"/>
      </xdr:nvSpPr>
      <xdr:spPr>
        <a:xfrm>
          <a:off x="9372111" y="639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144907</xdr:rowOff>
    </xdr:from>
    <xdr:to>
      <xdr:col>46</xdr:col>
      <xdr:colOff>38100</xdr:colOff>
      <xdr:row>37</xdr:row>
      <xdr:rowOff>75057</xdr:rowOff>
    </xdr:to>
    <xdr:sp macro="" textlink="">
      <xdr:nvSpPr>
        <xdr:cNvPr id="316" name="楕円 315"/>
        <xdr:cNvSpPr/>
      </xdr:nvSpPr>
      <xdr:spPr>
        <a:xfrm>
          <a:off x="8699500" y="631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66184</xdr:rowOff>
    </xdr:from>
    <xdr:ext cx="534377" cy="259045"/>
    <xdr:sp macro="" textlink="">
      <xdr:nvSpPr>
        <xdr:cNvPr id="317" name="テキスト ボックス 316"/>
        <xdr:cNvSpPr txBox="1"/>
      </xdr:nvSpPr>
      <xdr:spPr>
        <a:xfrm>
          <a:off x="8483111" y="640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150992</xdr:rowOff>
    </xdr:from>
    <xdr:to>
      <xdr:col>41</xdr:col>
      <xdr:colOff>101600</xdr:colOff>
      <xdr:row>37</xdr:row>
      <xdr:rowOff>81142</xdr:rowOff>
    </xdr:to>
    <xdr:sp macro="" textlink="">
      <xdr:nvSpPr>
        <xdr:cNvPr id="318" name="楕円 317"/>
        <xdr:cNvSpPr/>
      </xdr:nvSpPr>
      <xdr:spPr>
        <a:xfrm>
          <a:off x="7810500" y="632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72269</xdr:rowOff>
    </xdr:from>
    <xdr:ext cx="534377" cy="259045"/>
    <xdr:sp macro="" textlink="">
      <xdr:nvSpPr>
        <xdr:cNvPr id="319" name="テキスト ボックス 318"/>
        <xdr:cNvSpPr txBox="1"/>
      </xdr:nvSpPr>
      <xdr:spPr>
        <a:xfrm>
          <a:off x="7594111" y="641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154211</xdr:rowOff>
    </xdr:from>
    <xdr:to>
      <xdr:col>36</xdr:col>
      <xdr:colOff>165100</xdr:colOff>
      <xdr:row>37</xdr:row>
      <xdr:rowOff>84361</xdr:rowOff>
    </xdr:to>
    <xdr:sp macro="" textlink="">
      <xdr:nvSpPr>
        <xdr:cNvPr id="320" name="楕円 319"/>
        <xdr:cNvSpPr/>
      </xdr:nvSpPr>
      <xdr:spPr>
        <a:xfrm>
          <a:off x="6921500" y="632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75488</xdr:rowOff>
    </xdr:from>
    <xdr:ext cx="534377" cy="259045"/>
    <xdr:sp macro="" textlink="">
      <xdr:nvSpPr>
        <xdr:cNvPr id="321" name="テキスト ボックス 320"/>
        <xdr:cNvSpPr txBox="1"/>
      </xdr:nvSpPr>
      <xdr:spPr>
        <a:xfrm>
          <a:off x="6705111" y="641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9" name="テキスト ボックス 338"/>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1" name="テキスト ボックス 340"/>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98358</xdr:rowOff>
    </xdr:from>
    <xdr:to>
      <xdr:col>54</xdr:col>
      <xdr:colOff>189865</xdr:colOff>
      <xdr:row>59</xdr:row>
      <xdr:rowOff>16321</xdr:rowOff>
    </xdr:to>
    <xdr:cxnSp macro="">
      <xdr:nvCxnSpPr>
        <xdr:cNvPr id="345" name="直線コネクタ 344"/>
        <xdr:cNvCxnSpPr/>
      </xdr:nvCxnSpPr>
      <xdr:spPr>
        <a:xfrm flipV="1">
          <a:off x="10475595" y="8842308"/>
          <a:ext cx="1270" cy="1289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20148</xdr:rowOff>
    </xdr:from>
    <xdr:ext cx="534377" cy="259045"/>
    <xdr:sp macro="" textlink="">
      <xdr:nvSpPr>
        <xdr:cNvPr id="346" name="普通建設事業費最小値テキスト"/>
        <xdr:cNvSpPr txBox="1"/>
      </xdr:nvSpPr>
      <xdr:spPr>
        <a:xfrm>
          <a:off x="10528300" y="1013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16321</xdr:rowOff>
    </xdr:from>
    <xdr:to>
      <xdr:col>55</xdr:col>
      <xdr:colOff>88900</xdr:colOff>
      <xdr:row>59</xdr:row>
      <xdr:rowOff>16321</xdr:rowOff>
    </xdr:to>
    <xdr:cxnSp macro="">
      <xdr:nvCxnSpPr>
        <xdr:cNvPr id="347" name="直線コネクタ 346"/>
        <xdr:cNvCxnSpPr/>
      </xdr:nvCxnSpPr>
      <xdr:spPr>
        <a:xfrm>
          <a:off x="10388600" y="1013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45035</xdr:rowOff>
    </xdr:from>
    <xdr:ext cx="690189" cy="259045"/>
    <xdr:sp macro="" textlink="">
      <xdr:nvSpPr>
        <xdr:cNvPr id="348" name="普通建設事業費最大値テキスト"/>
        <xdr:cNvSpPr txBox="1"/>
      </xdr:nvSpPr>
      <xdr:spPr>
        <a:xfrm>
          <a:off x="10528300" y="86175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98358</xdr:rowOff>
    </xdr:from>
    <xdr:to>
      <xdr:col>55</xdr:col>
      <xdr:colOff>88900</xdr:colOff>
      <xdr:row>51</xdr:row>
      <xdr:rowOff>98358</xdr:rowOff>
    </xdr:to>
    <xdr:cxnSp macro="">
      <xdr:nvCxnSpPr>
        <xdr:cNvPr id="349" name="直線コネクタ 348"/>
        <xdr:cNvCxnSpPr/>
      </xdr:nvCxnSpPr>
      <xdr:spPr>
        <a:xfrm>
          <a:off x="10388600" y="88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69478</xdr:rowOff>
    </xdr:from>
    <xdr:to>
      <xdr:col>55</xdr:col>
      <xdr:colOff>0</xdr:colOff>
      <xdr:row>58</xdr:row>
      <xdr:rowOff>115895</xdr:rowOff>
    </xdr:to>
    <xdr:cxnSp macro="">
      <xdr:nvCxnSpPr>
        <xdr:cNvPr id="350" name="直線コネクタ 349"/>
        <xdr:cNvCxnSpPr/>
      </xdr:nvCxnSpPr>
      <xdr:spPr>
        <a:xfrm>
          <a:off x="9639300" y="10013578"/>
          <a:ext cx="838200" cy="4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45593</xdr:rowOff>
    </xdr:from>
    <xdr:ext cx="599010" cy="259045"/>
    <xdr:sp macro="" textlink="">
      <xdr:nvSpPr>
        <xdr:cNvPr id="351" name="普通建設事業費平均値テキスト"/>
        <xdr:cNvSpPr txBox="1"/>
      </xdr:nvSpPr>
      <xdr:spPr>
        <a:xfrm>
          <a:off x="10528300" y="9989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67166</xdr:rowOff>
    </xdr:from>
    <xdr:to>
      <xdr:col>55</xdr:col>
      <xdr:colOff>50800</xdr:colOff>
      <xdr:row>58</xdr:row>
      <xdr:rowOff>168766</xdr:rowOff>
    </xdr:to>
    <xdr:sp macro="" textlink="">
      <xdr:nvSpPr>
        <xdr:cNvPr id="352" name="フローチャート: 判断 351"/>
        <xdr:cNvSpPr/>
      </xdr:nvSpPr>
      <xdr:spPr>
        <a:xfrm>
          <a:off x="10426700" y="10011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69478</xdr:rowOff>
    </xdr:from>
    <xdr:to>
      <xdr:col>50</xdr:col>
      <xdr:colOff>114300</xdr:colOff>
      <xdr:row>58</xdr:row>
      <xdr:rowOff>157798</xdr:rowOff>
    </xdr:to>
    <xdr:cxnSp macro="">
      <xdr:nvCxnSpPr>
        <xdr:cNvPr id="353" name="直線コネクタ 352"/>
        <xdr:cNvCxnSpPr/>
      </xdr:nvCxnSpPr>
      <xdr:spPr>
        <a:xfrm flipV="1">
          <a:off x="8750300" y="10013578"/>
          <a:ext cx="889000" cy="8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63768</xdr:rowOff>
    </xdr:from>
    <xdr:to>
      <xdr:col>50</xdr:col>
      <xdr:colOff>165100</xdr:colOff>
      <xdr:row>58</xdr:row>
      <xdr:rowOff>165368</xdr:rowOff>
    </xdr:to>
    <xdr:sp macro="" textlink="">
      <xdr:nvSpPr>
        <xdr:cNvPr id="354" name="フローチャート: 判断 353"/>
        <xdr:cNvSpPr/>
      </xdr:nvSpPr>
      <xdr:spPr>
        <a:xfrm>
          <a:off x="95885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156495</xdr:rowOff>
    </xdr:from>
    <xdr:ext cx="599010" cy="259045"/>
    <xdr:sp macro="" textlink="">
      <xdr:nvSpPr>
        <xdr:cNvPr id="355" name="テキスト ボックス 354"/>
        <xdr:cNvSpPr txBox="1"/>
      </xdr:nvSpPr>
      <xdr:spPr>
        <a:xfrm>
          <a:off x="9339795" y="10100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126560</xdr:rowOff>
    </xdr:from>
    <xdr:to>
      <xdr:col>45</xdr:col>
      <xdr:colOff>177800</xdr:colOff>
      <xdr:row>58</xdr:row>
      <xdr:rowOff>157798</xdr:rowOff>
    </xdr:to>
    <xdr:cxnSp macro="">
      <xdr:nvCxnSpPr>
        <xdr:cNvPr id="356" name="直線コネクタ 355"/>
        <xdr:cNvCxnSpPr/>
      </xdr:nvCxnSpPr>
      <xdr:spPr>
        <a:xfrm>
          <a:off x="7861300" y="10070660"/>
          <a:ext cx="889000" cy="3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101264</xdr:rowOff>
    </xdr:from>
    <xdr:to>
      <xdr:col>46</xdr:col>
      <xdr:colOff>38100</xdr:colOff>
      <xdr:row>59</xdr:row>
      <xdr:rowOff>31414</xdr:rowOff>
    </xdr:to>
    <xdr:sp macro="" textlink="">
      <xdr:nvSpPr>
        <xdr:cNvPr id="357" name="フローチャート: 判断 356"/>
        <xdr:cNvSpPr/>
      </xdr:nvSpPr>
      <xdr:spPr>
        <a:xfrm>
          <a:off x="8699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47941</xdr:rowOff>
    </xdr:from>
    <xdr:ext cx="534377" cy="259045"/>
    <xdr:sp macro="" textlink="">
      <xdr:nvSpPr>
        <xdr:cNvPr id="358" name="テキスト ボックス 357"/>
        <xdr:cNvSpPr txBox="1"/>
      </xdr:nvSpPr>
      <xdr:spPr>
        <a:xfrm>
          <a:off x="8483111" y="982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126560</xdr:rowOff>
    </xdr:from>
    <xdr:to>
      <xdr:col>41</xdr:col>
      <xdr:colOff>50800</xdr:colOff>
      <xdr:row>58</xdr:row>
      <xdr:rowOff>162097</xdr:rowOff>
    </xdr:to>
    <xdr:cxnSp macro="">
      <xdr:nvCxnSpPr>
        <xdr:cNvPr id="359" name="直線コネクタ 358"/>
        <xdr:cNvCxnSpPr/>
      </xdr:nvCxnSpPr>
      <xdr:spPr>
        <a:xfrm flipV="1">
          <a:off x="6972300" y="10070660"/>
          <a:ext cx="889000" cy="3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100298</xdr:rowOff>
    </xdr:from>
    <xdr:to>
      <xdr:col>41</xdr:col>
      <xdr:colOff>101600</xdr:colOff>
      <xdr:row>59</xdr:row>
      <xdr:rowOff>30448</xdr:rowOff>
    </xdr:to>
    <xdr:sp macro="" textlink="">
      <xdr:nvSpPr>
        <xdr:cNvPr id="360" name="フローチャート: 判断 359"/>
        <xdr:cNvSpPr/>
      </xdr:nvSpPr>
      <xdr:spPr>
        <a:xfrm>
          <a:off x="7810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21575</xdr:rowOff>
    </xdr:from>
    <xdr:ext cx="534377" cy="259045"/>
    <xdr:sp macro="" textlink="">
      <xdr:nvSpPr>
        <xdr:cNvPr id="361" name="テキスト ボックス 360"/>
        <xdr:cNvSpPr txBox="1"/>
      </xdr:nvSpPr>
      <xdr:spPr>
        <a:xfrm>
          <a:off x="7594111" y="101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105006</xdr:rowOff>
    </xdr:from>
    <xdr:to>
      <xdr:col>36</xdr:col>
      <xdr:colOff>165100</xdr:colOff>
      <xdr:row>59</xdr:row>
      <xdr:rowOff>35156</xdr:rowOff>
    </xdr:to>
    <xdr:sp macro="" textlink="">
      <xdr:nvSpPr>
        <xdr:cNvPr id="362" name="フローチャート: 判断 361"/>
        <xdr:cNvSpPr/>
      </xdr:nvSpPr>
      <xdr:spPr>
        <a:xfrm>
          <a:off x="6921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51683</xdr:rowOff>
    </xdr:from>
    <xdr:ext cx="534377" cy="259045"/>
    <xdr:sp macro="" textlink="">
      <xdr:nvSpPr>
        <xdr:cNvPr id="363" name="テキスト ボックス 362"/>
        <xdr:cNvSpPr txBox="1"/>
      </xdr:nvSpPr>
      <xdr:spPr>
        <a:xfrm>
          <a:off x="6705111" y="982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65095</xdr:rowOff>
    </xdr:from>
    <xdr:to>
      <xdr:col>55</xdr:col>
      <xdr:colOff>50800</xdr:colOff>
      <xdr:row>58</xdr:row>
      <xdr:rowOff>166695</xdr:rowOff>
    </xdr:to>
    <xdr:sp macro="" textlink="">
      <xdr:nvSpPr>
        <xdr:cNvPr id="369" name="楕円 368"/>
        <xdr:cNvSpPr/>
      </xdr:nvSpPr>
      <xdr:spPr>
        <a:xfrm>
          <a:off x="10426700" y="1000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24472</xdr:rowOff>
    </xdr:from>
    <xdr:ext cx="599010" cy="259045"/>
    <xdr:sp macro="" textlink="">
      <xdr:nvSpPr>
        <xdr:cNvPr id="370" name="普通建設事業費該当値テキスト"/>
        <xdr:cNvSpPr txBox="1"/>
      </xdr:nvSpPr>
      <xdr:spPr>
        <a:xfrm>
          <a:off x="10528300" y="9797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18678</xdr:rowOff>
    </xdr:from>
    <xdr:to>
      <xdr:col>50</xdr:col>
      <xdr:colOff>165100</xdr:colOff>
      <xdr:row>58</xdr:row>
      <xdr:rowOff>120278</xdr:rowOff>
    </xdr:to>
    <xdr:sp macro="" textlink="">
      <xdr:nvSpPr>
        <xdr:cNvPr id="371" name="楕円 370"/>
        <xdr:cNvSpPr/>
      </xdr:nvSpPr>
      <xdr:spPr>
        <a:xfrm>
          <a:off x="9588500" y="996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136805</xdr:rowOff>
    </xdr:from>
    <xdr:ext cx="599010" cy="259045"/>
    <xdr:sp macro="" textlink="">
      <xdr:nvSpPr>
        <xdr:cNvPr id="372" name="テキスト ボックス 371"/>
        <xdr:cNvSpPr txBox="1"/>
      </xdr:nvSpPr>
      <xdr:spPr>
        <a:xfrm>
          <a:off x="9339795" y="973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106998</xdr:rowOff>
    </xdr:from>
    <xdr:to>
      <xdr:col>46</xdr:col>
      <xdr:colOff>38100</xdr:colOff>
      <xdr:row>59</xdr:row>
      <xdr:rowOff>37148</xdr:rowOff>
    </xdr:to>
    <xdr:sp macro="" textlink="">
      <xdr:nvSpPr>
        <xdr:cNvPr id="373" name="楕円 372"/>
        <xdr:cNvSpPr/>
      </xdr:nvSpPr>
      <xdr:spPr>
        <a:xfrm>
          <a:off x="8699500" y="1005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28275</xdr:rowOff>
    </xdr:from>
    <xdr:ext cx="534377" cy="259045"/>
    <xdr:sp macro="" textlink="">
      <xdr:nvSpPr>
        <xdr:cNvPr id="374" name="テキスト ボックス 373"/>
        <xdr:cNvSpPr txBox="1"/>
      </xdr:nvSpPr>
      <xdr:spPr>
        <a:xfrm>
          <a:off x="8483111" y="101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75760</xdr:rowOff>
    </xdr:from>
    <xdr:to>
      <xdr:col>41</xdr:col>
      <xdr:colOff>101600</xdr:colOff>
      <xdr:row>59</xdr:row>
      <xdr:rowOff>5910</xdr:rowOff>
    </xdr:to>
    <xdr:sp macro="" textlink="">
      <xdr:nvSpPr>
        <xdr:cNvPr id="375" name="楕円 374"/>
        <xdr:cNvSpPr/>
      </xdr:nvSpPr>
      <xdr:spPr>
        <a:xfrm>
          <a:off x="7810500" y="1001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22437</xdr:rowOff>
    </xdr:from>
    <xdr:ext cx="599010" cy="259045"/>
    <xdr:sp macro="" textlink="">
      <xdr:nvSpPr>
        <xdr:cNvPr id="376" name="テキスト ボックス 375"/>
        <xdr:cNvSpPr txBox="1"/>
      </xdr:nvSpPr>
      <xdr:spPr>
        <a:xfrm>
          <a:off x="7561795" y="9795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111297</xdr:rowOff>
    </xdr:from>
    <xdr:to>
      <xdr:col>36</xdr:col>
      <xdr:colOff>165100</xdr:colOff>
      <xdr:row>59</xdr:row>
      <xdr:rowOff>41447</xdr:rowOff>
    </xdr:to>
    <xdr:sp macro="" textlink="">
      <xdr:nvSpPr>
        <xdr:cNvPr id="377" name="楕円 376"/>
        <xdr:cNvSpPr/>
      </xdr:nvSpPr>
      <xdr:spPr>
        <a:xfrm>
          <a:off x="6921500" y="1005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32574</xdr:rowOff>
    </xdr:from>
    <xdr:ext cx="534377" cy="259045"/>
    <xdr:sp macro="" textlink="">
      <xdr:nvSpPr>
        <xdr:cNvPr id="378" name="テキスト ボックス 377"/>
        <xdr:cNvSpPr txBox="1"/>
      </xdr:nvSpPr>
      <xdr:spPr>
        <a:xfrm>
          <a:off x="6705111" y="101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4" name="テキスト ボックス 393"/>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6" name="テキスト ボックス 395"/>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2762</xdr:rowOff>
    </xdr:from>
    <xdr:to>
      <xdr:col>54</xdr:col>
      <xdr:colOff>189865</xdr:colOff>
      <xdr:row>78</xdr:row>
      <xdr:rowOff>139700</xdr:rowOff>
    </xdr:to>
    <xdr:cxnSp macro="">
      <xdr:nvCxnSpPr>
        <xdr:cNvPr id="400" name="直線コネクタ 399"/>
        <xdr:cNvCxnSpPr/>
      </xdr:nvCxnSpPr>
      <xdr:spPr>
        <a:xfrm flipV="1">
          <a:off x="10475595" y="12004262"/>
          <a:ext cx="1270" cy="1508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120889</xdr:rowOff>
    </xdr:from>
    <xdr:ext cx="690189" cy="259045"/>
    <xdr:sp macro="" textlink="">
      <xdr:nvSpPr>
        <xdr:cNvPr id="403" name="普通建設事業費 （ うち新規整備　）最大値テキスト"/>
        <xdr:cNvSpPr txBox="1"/>
      </xdr:nvSpPr>
      <xdr:spPr>
        <a:xfrm>
          <a:off x="10528300" y="11779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2762</xdr:rowOff>
    </xdr:from>
    <xdr:to>
      <xdr:col>55</xdr:col>
      <xdr:colOff>88900</xdr:colOff>
      <xdr:row>70</xdr:row>
      <xdr:rowOff>2762</xdr:rowOff>
    </xdr:to>
    <xdr:cxnSp macro="">
      <xdr:nvCxnSpPr>
        <xdr:cNvPr id="404" name="直線コネクタ 403"/>
        <xdr:cNvCxnSpPr/>
      </xdr:nvCxnSpPr>
      <xdr:spPr>
        <a:xfrm>
          <a:off x="10388600" y="1200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75380</xdr:rowOff>
    </xdr:from>
    <xdr:to>
      <xdr:col>55</xdr:col>
      <xdr:colOff>0</xdr:colOff>
      <xdr:row>78</xdr:row>
      <xdr:rowOff>87151</xdr:rowOff>
    </xdr:to>
    <xdr:cxnSp macro="">
      <xdr:nvCxnSpPr>
        <xdr:cNvPr id="405" name="直線コネクタ 404"/>
        <xdr:cNvCxnSpPr/>
      </xdr:nvCxnSpPr>
      <xdr:spPr>
        <a:xfrm>
          <a:off x="9639300" y="13448480"/>
          <a:ext cx="838200" cy="1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54402</xdr:rowOff>
    </xdr:from>
    <xdr:ext cx="534377" cy="259045"/>
    <xdr:sp macro="" textlink="">
      <xdr:nvSpPr>
        <xdr:cNvPr id="406" name="普通建設事業費 （ うち新規整備　）平均値テキスト"/>
        <xdr:cNvSpPr txBox="1"/>
      </xdr:nvSpPr>
      <xdr:spPr>
        <a:xfrm>
          <a:off x="10528300" y="13256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31525</xdr:rowOff>
    </xdr:from>
    <xdr:to>
      <xdr:col>55</xdr:col>
      <xdr:colOff>50800</xdr:colOff>
      <xdr:row>78</xdr:row>
      <xdr:rowOff>133125</xdr:rowOff>
    </xdr:to>
    <xdr:sp macro="" textlink="">
      <xdr:nvSpPr>
        <xdr:cNvPr id="407" name="フローチャート: 判断 406"/>
        <xdr:cNvSpPr/>
      </xdr:nvSpPr>
      <xdr:spPr>
        <a:xfrm>
          <a:off x="10426700" y="1340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75380</xdr:rowOff>
    </xdr:from>
    <xdr:to>
      <xdr:col>50</xdr:col>
      <xdr:colOff>114300</xdr:colOff>
      <xdr:row>78</xdr:row>
      <xdr:rowOff>128522</xdr:rowOff>
    </xdr:to>
    <xdr:cxnSp macro="">
      <xdr:nvCxnSpPr>
        <xdr:cNvPr id="408" name="直線コネクタ 407"/>
        <xdr:cNvCxnSpPr/>
      </xdr:nvCxnSpPr>
      <xdr:spPr>
        <a:xfrm flipV="1">
          <a:off x="8750300" y="13448480"/>
          <a:ext cx="889000" cy="5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32164</xdr:rowOff>
    </xdr:from>
    <xdr:to>
      <xdr:col>50</xdr:col>
      <xdr:colOff>165100</xdr:colOff>
      <xdr:row>78</xdr:row>
      <xdr:rowOff>133764</xdr:rowOff>
    </xdr:to>
    <xdr:sp macro="" textlink="">
      <xdr:nvSpPr>
        <xdr:cNvPr id="409" name="フローチャート: 判断 408"/>
        <xdr:cNvSpPr/>
      </xdr:nvSpPr>
      <xdr:spPr>
        <a:xfrm>
          <a:off x="9588500" y="1340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124891</xdr:rowOff>
    </xdr:from>
    <xdr:ext cx="534377" cy="259045"/>
    <xdr:sp macro="" textlink="">
      <xdr:nvSpPr>
        <xdr:cNvPr id="410" name="テキスト ボックス 409"/>
        <xdr:cNvSpPr txBox="1"/>
      </xdr:nvSpPr>
      <xdr:spPr>
        <a:xfrm>
          <a:off x="9372111" y="1349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128335</xdr:rowOff>
    </xdr:from>
    <xdr:to>
      <xdr:col>45</xdr:col>
      <xdr:colOff>177800</xdr:colOff>
      <xdr:row>78</xdr:row>
      <xdr:rowOff>128522</xdr:rowOff>
    </xdr:to>
    <xdr:cxnSp macro="">
      <xdr:nvCxnSpPr>
        <xdr:cNvPr id="411" name="直線コネクタ 410"/>
        <xdr:cNvCxnSpPr/>
      </xdr:nvCxnSpPr>
      <xdr:spPr>
        <a:xfrm>
          <a:off x="7861300" y="13501435"/>
          <a:ext cx="889000" cy="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71224</xdr:rowOff>
    </xdr:from>
    <xdr:to>
      <xdr:col>46</xdr:col>
      <xdr:colOff>38100</xdr:colOff>
      <xdr:row>79</xdr:row>
      <xdr:rowOff>1374</xdr:rowOff>
    </xdr:to>
    <xdr:sp macro="" textlink="">
      <xdr:nvSpPr>
        <xdr:cNvPr id="412" name="フローチャート: 判断 411"/>
        <xdr:cNvSpPr/>
      </xdr:nvSpPr>
      <xdr:spPr>
        <a:xfrm>
          <a:off x="8699500" y="1344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17901</xdr:rowOff>
    </xdr:from>
    <xdr:ext cx="534377" cy="259045"/>
    <xdr:sp macro="" textlink="">
      <xdr:nvSpPr>
        <xdr:cNvPr id="413" name="テキスト ボックス 412"/>
        <xdr:cNvSpPr txBox="1"/>
      </xdr:nvSpPr>
      <xdr:spPr>
        <a:xfrm>
          <a:off x="8483111" y="1321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128335</xdr:rowOff>
    </xdr:from>
    <xdr:to>
      <xdr:col>41</xdr:col>
      <xdr:colOff>50800</xdr:colOff>
      <xdr:row>78</xdr:row>
      <xdr:rowOff>132907</xdr:rowOff>
    </xdr:to>
    <xdr:cxnSp macro="">
      <xdr:nvCxnSpPr>
        <xdr:cNvPr id="414" name="直線コネクタ 413"/>
        <xdr:cNvCxnSpPr/>
      </xdr:nvCxnSpPr>
      <xdr:spPr>
        <a:xfrm flipV="1">
          <a:off x="6972300" y="1350143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69221</xdr:rowOff>
    </xdr:from>
    <xdr:to>
      <xdr:col>41</xdr:col>
      <xdr:colOff>101600</xdr:colOff>
      <xdr:row>78</xdr:row>
      <xdr:rowOff>170821</xdr:rowOff>
    </xdr:to>
    <xdr:sp macro="" textlink="">
      <xdr:nvSpPr>
        <xdr:cNvPr id="415" name="フローチャート: 判断 414"/>
        <xdr:cNvSpPr/>
      </xdr:nvSpPr>
      <xdr:spPr>
        <a:xfrm>
          <a:off x="7810500" y="1344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15898</xdr:rowOff>
    </xdr:from>
    <xdr:ext cx="534377" cy="259045"/>
    <xdr:sp macro="" textlink="">
      <xdr:nvSpPr>
        <xdr:cNvPr id="416" name="テキスト ボックス 415"/>
        <xdr:cNvSpPr txBox="1"/>
      </xdr:nvSpPr>
      <xdr:spPr>
        <a:xfrm>
          <a:off x="7594111" y="1321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62054</xdr:rowOff>
    </xdr:from>
    <xdr:to>
      <xdr:col>36</xdr:col>
      <xdr:colOff>165100</xdr:colOff>
      <xdr:row>78</xdr:row>
      <xdr:rowOff>163654</xdr:rowOff>
    </xdr:to>
    <xdr:sp macro="" textlink="">
      <xdr:nvSpPr>
        <xdr:cNvPr id="417" name="フローチャート: 判断 416"/>
        <xdr:cNvSpPr/>
      </xdr:nvSpPr>
      <xdr:spPr>
        <a:xfrm>
          <a:off x="6921500" y="1343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8731</xdr:rowOff>
    </xdr:from>
    <xdr:ext cx="534377" cy="259045"/>
    <xdr:sp macro="" textlink="">
      <xdr:nvSpPr>
        <xdr:cNvPr id="418" name="テキスト ボックス 417"/>
        <xdr:cNvSpPr txBox="1"/>
      </xdr:nvSpPr>
      <xdr:spPr>
        <a:xfrm>
          <a:off x="6705111" y="1321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36351</xdr:rowOff>
    </xdr:from>
    <xdr:to>
      <xdr:col>55</xdr:col>
      <xdr:colOff>50800</xdr:colOff>
      <xdr:row>78</xdr:row>
      <xdr:rowOff>137951</xdr:rowOff>
    </xdr:to>
    <xdr:sp macro="" textlink="">
      <xdr:nvSpPr>
        <xdr:cNvPr id="424" name="楕円 423"/>
        <xdr:cNvSpPr/>
      </xdr:nvSpPr>
      <xdr:spPr>
        <a:xfrm>
          <a:off x="10426700" y="1340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9952</xdr:rowOff>
    </xdr:from>
    <xdr:ext cx="534377" cy="259045"/>
    <xdr:sp macro="" textlink="">
      <xdr:nvSpPr>
        <xdr:cNvPr id="425" name="普通建設事業費 （ うち新規整備　）該当値テキスト"/>
        <xdr:cNvSpPr txBox="1"/>
      </xdr:nvSpPr>
      <xdr:spPr>
        <a:xfrm>
          <a:off x="10528300" y="1338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24580</xdr:rowOff>
    </xdr:from>
    <xdr:to>
      <xdr:col>50</xdr:col>
      <xdr:colOff>165100</xdr:colOff>
      <xdr:row>78</xdr:row>
      <xdr:rowOff>126180</xdr:rowOff>
    </xdr:to>
    <xdr:sp macro="" textlink="">
      <xdr:nvSpPr>
        <xdr:cNvPr id="426" name="楕円 425"/>
        <xdr:cNvSpPr/>
      </xdr:nvSpPr>
      <xdr:spPr>
        <a:xfrm>
          <a:off x="9588500" y="1339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142707</xdr:rowOff>
    </xdr:from>
    <xdr:ext cx="534377" cy="259045"/>
    <xdr:sp macro="" textlink="">
      <xdr:nvSpPr>
        <xdr:cNvPr id="427" name="テキスト ボックス 426"/>
        <xdr:cNvSpPr txBox="1"/>
      </xdr:nvSpPr>
      <xdr:spPr>
        <a:xfrm>
          <a:off x="9372111" y="1317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77722</xdr:rowOff>
    </xdr:from>
    <xdr:to>
      <xdr:col>46</xdr:col>
      <xdr:colOff>38100</xdr:colOff>
      <xdr:row>79</xdr:row>
      <xdr:rowOff>7872</xdr:rowOff>
    </xdr:to>
    <xdr:sp macro="" textlink="">
      <xdr:nvSpPr>
        <xdr:cNvPr id="428" name="楕円 427"/>
        <xdr:cNvSpPr/>
      </xdr:nvSpPr>
      <xdr:spPr>
        <a:xfrm>
          <a:off x="8699500" y="1345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170449</xdr:rowOff>
    </xdr:from>
    <xdr:ext cx="534377" cy="259045"/>
    <xdr:sp macro="" textlink="">
      <xdr:nvSpPr>
        <xdr:cNvPr id="429" name="テキスト ボックス 428"/>
        <xdr:cNvSpPr txBox="1"/>
      </xdr:nvSpPr>
      <xdr:spPr>
        <a:xfrm>
          <a:off x="8483111" y="1354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77535</xdr:rowOff>
    </xdr:from>
    <xdr:to>
      <xdr:col>41</xdr:col>
      <xdr:colOff>101600</xdr:colOff>
      <xdr:row>79</xdr:row>
      <xdr:rowOff>7685</xdr:rowOff>
    </xdr:to>
    <xdr:sp macro="" textlink="">
      <xdr:nvSpPr>
        <xdr:cNvPr id="430" name="楕円 429"/>
        <xdr:cNvSpPr/>
      </xdr:nvSpPr>
      <xdr:spPr>
        <a:xfrm>
          <a:off x="7810500" y="1345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170262</xdr:rowOff>
    </xdr:from>
    <xdr:ext cx="534377" cy="259045"/>
    <xdr:sp macro="" textlink="">
      <xdr:nvSpPr>
        <xdr:cNvPr id="431" name="テキスト ボックス 430"/>
        <xdr:cNvSpPr txBox="1"/>
      </xdr:nvSpPr>
      <xdr:spPr>
        <a:xfrm>
          <a:off x="7594111" y="1354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82107</xdr:rowOff>
    </xdr:from>
    <xdr:to>
      <xdr:col>36</xdr:col>
      <xdr:colOff>165100</xdr:colOff>
      <xdr:row>79</xdr:row>
      <xdr:rowOff>12257</xdr:rowOff>
    </xdr:to>
    <xdr:sp macro="" textlink="">
      <xdr:nvSpPr>
        <xdr:cNvPr id="432" name="楕円 431"/>
        <xdr:cNvSpPr/>
      </xdr:nvSpPr>
      <xdr:spPr>
        <a:xfrm>
          <a:off x="6921500" y="134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3384</xdr:rowOff>
    </xdr:from>
    <xdr:ext cx="469744" cy="259045"/>
    <xdr:sp macro="" textlink="">
      <xdr:nvSpPr>
        <xdr:cNvPr id="433" name="テキスト ボックス 432"/>
        <xdr:cNvSpPr txBox="1"/>
      </xdr:nvSpPr>
      <xdr:spPr>
        <a:xfrm>
          <a:off x="6737428" y="1354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8908</xdr:rowOff>
    </xdr:from>
    <xdr:to>
      <xdr:col>54</xdr:col>
      <xdr:colOff>189865</xdr:colOff>
      <xdr:row>98</xdr:row>
      <xdr:rowOff>161058</xdr:rowOff>
    </xdr:to>
    <xdr:cxnSp macro="">
      <xdr:nvCxnSpPr>
        <xdr:cNvPr id="459" name="直線コネクタ 458"/>
        <xdr:cNvCxnSpPr/>
      </xdr:nvCxnSpPr>
      <xdr:spPr>
        <a:xfrm flipV="1">
          <a:off x="10475595" y="15610858"/>
          <a:ext cx="1270" cy="135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164885</xdr:rowOff>
    </xdr:from>
    <xdr:ext cx="534377" cy="259045"/>
    <xdr:sp macro="" textlink="">
      <xdr:nvSpPr>
        <xdr:cNvPr id="460" name="普通建設事業費 （ うち更新整備　）最小値テキスト"/>
        <xdr:cNvSpPr txBox="1"/>
      </xdr:nvSpPr>
      <xdr:spPr>
        <a:xfrm>
          <a:off x="10528300" y="1696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161058</xdr:rowOff>
    </xdr:from>
    <xdr:to>
      <xdr:col>55</xdr:col>
      <xdr:colOff>88900</xdr:colOff>
      <xdr:row>98</xdr:row>
      <xdr:rowOff>161058</xdr:rowOff>
    </xdr:to>
    <xdr:cxnSp macro="">
      <xdr:nvCxnSpPr>
        <xdr:cNvPr id="461" name="直線コネクタ 460"/>
        <xdr:cNvCxnSpPr/>
      </xdr:nvCxnSpPr>
      <xdr:spPr>
        <a:xfrm>
          <a:off x="10388600" y="1696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127035</xdr:rowOff>
    </xdr:from>
    <xdr:ext cx="599010" cy="259045"/>
    <xdr:sp macro="" textlink="">
      <xdr:nvSpPr>
        <xdr:cNvPr id="462" name="普通建設事業費 （ うち更新整備　）最大値テキスト"/>
        <xdr:cNvSpPr txBox="1"/>
      </xdr:nvSpPr>
      <xdr:spPr>
        <a:xfrm>
          <a:off x="10528300" y="1538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8908</xdr:rowOff>
    </xdr:from>
    <xdr:to>
      <xdr:col>55</xdr:col>
      <xdr:colOff>88900</xdr:colOff>
      <xdr:row>91</xdr:row>
      <xdr:rowOff>8908</xdr:rowOff>
    </xdr:to>
    <xdr:cxnSp macro="">
      <xdr:nvCxnSpPr>
        <xdr:cNvPr id="463" name="直線コネクタ 462"/>
        <xdr:cNvCxnSpPr/>
      </xdr:nvCxnSpPr>
      <xdr:spPr>
        <a:xfrm>
          <a:off x="10388600" y="1561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164705</xdr:rowOff>
    </xdr:from>
    <xdr:to>
      <xdr:col>55</xdr:col>
      <xdr:colOff>0</xdr:colOff>
      <xdr:row>95</xdr:row>
      <xdr:rowOff>156442</xdr:rowOff>
    </xdr:to>
    <xdr:cxnSp macro="">
      <xdr:nvCxnSpPr>
        <xdr:cNvPr id="464" name="直線コネクタ 463"/>
        <xdr:cNvCxnSpPr/>
      </xdr:nvCxnSpPr>
      <xdr:spPr>
        <a:xfrm>
          <a:off x="9639300" y="16109555"/>
          <a:ext cx="838200" cy="33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36400</xdr:rowOff>
    </xdr:from>
    <xdr:ext cx="534377" cy="259045"/>
    <xdr:sp macro="" textlink="">
      <xdr:nvSpPr>
        <xdr:cNvPr id="465" name="普通建設事業費 （ うち更新整備　）平均値テキスト"/>
        <xdr:cNvSpPr txBox="1"/>
      </xdr:nvSpPr>
      <xdr:spPr>
        <a:xfrm>
          <a:off x="10528300" y="16495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57973</xdr:rowOff>
    </xdr:from>
    <xdr:to>
      <xdr:col>55</xdr:col>
      <xdr:colOff>50800</xdr:colOff>
      <xdr:row>96</xdr:row>
      <xdr:rowOff>159573</xdr:rowOff>
    </xdr:to>
    <xdr:sp macro="" textlink="">
      <xdr:nvSpPr>
        <xdr:cNvPr id="466" name="フローチャート: 判断 465"/>
        <xdr:cNvSpPr/>
      </xdr:nvSpPr>
      <xdr:spPr>
        <a:xfrm>
          <a:off x="10426700" y="165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164705</xdr:rowOff>
    </xdr:from>
    <xdr:to>
      <xdr:col>50</xdr:col>
      <xdr:colOff>114300</xdr:colOff>
      <xdr:row>96</xdr:row>
      <xdr:rowOff>120541</xdr:rowOff>
    </xdr:to>
    <xdr:cxnSp macro="">
      <xdr:nvCxnSpPr>
        <xdr:cNvPr id="467" name="直線コネクタ 466"/>
        <xdr:cNvCxnSpPr/>
      </xdr:nvCxnSpPr>
      <xdr:spPr>
        <a:xfrm flipV="1">
          <a:off x="8750300" y="16109555"/>
          <a:ext cx="889000" cy="47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34537</xdr:rowOff>
    </xdr:from>
    <xdr:to>
      <xdr:col>50</xdr:col>
      <xdr:colOff>165100</xdr:colOff>
      <xdr:row>96</xdr:row>
      <xdr:rowOff>136137</xdr:rowOff>
    </xdr:to>
    <xdr:sp macro="" textlink="">
      <xdr:nvSpPr>
        <xdr:cNvPr id="468" name="フローチャート: 判断 467"/>
        <xdr:cNvSpPr/>
      </xdr:nvSpPr>
      <xdr:spPr>
        <a:xfrm>
          <a:off x="9588500" y="1649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127264</xdr:rowOff>
    </xdr:from>
    <xdr:ext cx="534377" cy="259045"/>
    <xdr:sp macro="" textlink="">
      <xdr:nvSpPr>
        <xdr:cNvPr id="469" name="テキスト ボックス 468"/>
        <xdr:cNvSpPr txBox="1"/>
      </xdr:nvSpPr>
      <xdr:spPr>
        <a:xfrm>
          <a:off x="9372111" y="165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129479</xdr:rowOff>
    </xdr:from>
    <xdr:to>
      <xdr:col>45</xdr:col>
      <xdr:colOff>177800</xdr:colOff>
      <xdr:row>96</xdr:row>
      <xdr:rowOff>120541</xdr:rowOff>
    </xdr:to>
    <xdr:cxnSp macro="">
      <xdr:nvCxnSpPr>
        <xdr:cNvPr id="470" name="直線コネクタ 469"/>
        <xdr:cNvCxnSpPr/>
      </xdr:nvCxnSpPr>
      <xdr:spPr>
        <a:xfrm>
          <a:off x="7861300" y="16245779"/>
          <a:ext cx="889000" cy="33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38706</xdr:rowOff>
    </xdr:from>
    <xdr:to>
      <xdr:col>46</xdr:col>
      <xdr:colOff>38100</xdr:colOff>
      <xdr:row>96</xdr:row>
      <xdr:rowOff>140306</xdr:rowOff>
    </xdr:to>
    <xdr:sp macro="" textlink="">
      <xdr:nvSpPr>
        <xdr:cNvPr id="471" name="フローチャート: 判断 470"/>
        <xdr:cNvSpPr/>
      </xdr:nvSpPr>
      <xdr:spPr>
        <a:xfrm>
          <a:off x="86995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156833</xdr:rowOff>
    </xdr:from>
    <xdr:ext cx="534377" cy="259045"/>
    <xdr:sp macro="" textlink="">
      <xdr:nvSpPr>
        <xdr:cNvPr id="472" name="テキスト ボックス 471"/>
        <xdr:cNvSpPr txBox="1"/>
      </xdr:nvSpPr>
      <xdr:spPr>
        <a:xfrm>
          <a:off x="8483111" y="1627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129479</xdr:rowOff>
    </xdr:from>
    <xdr:to>
      <xdr:col>41</xdr:col>
      <xdr:colOff>50800</xdr:colOff>
      <xdr:row>96</xdr:row>
      <xdr:rowOff>64708</xdr:rowOff>
    </xdr:to>
    <xdr:cxnSp macro="">
      <xdr:nvCxnSpPr>
        <xdr:cNvPr id="473" name="直線コネクタ 472"/>
        <xdr:cNvCxnSpPr/>
      </xdr:nvCxnSpPr>
      <xdr:spPr>
        <a:xfrm flipV="1">
          <a:off x="6972300" y="16245779"/>
          <a:ext cx="889000" cy="27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68142</xdr:rowOff>
    </xdr:from>
    <xdr:to>
      <xdr:col>41</xdr:col>
      <xdr:colOff>101600</xdr:colOff>
      <xdr:row>96</xdr:row>
      <xdr:rowOff>169742</xdr:rowOff>
    </xdr:to>
    <xdr:sp macro="" textlink="">
      <xdr:nvSpPr>
        <xdr:cNvPr id="474" name="フローチャート: 判断 473"/>
        <xdr:cNvSpPr/>
      </xdr:nvSpPr>
      <xdr:spPr>
        <a:xfrm>
          <a:off x="7810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160869</xdr:rowOff>
    </xdr:from>
    <xdr:ext cx="534377" cy="259045"/>
    <xdr:sp macro="" textlink="">
      <xdr:nvSpPr>
        <xdr:cNvPr id="475" name="テキスト ボックス 474"/>
        <xdr:cNvSpPr txBox="1"/>
      </xdr:nvSpPr>
      <xdr:spPr>
        <a:xfrm>
          <a:off x="7594111" y="1662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24043</xdr:rowOff>
    </xdr:from>
    <xdr:to>
      <xdr:col>36</xdr:col>
      <xdr:colOff>165100</xdr:colOff>
      <xdr:row>97</xdr:row>
      <xdr:rowOff>125643</xdr:rowOff>
    </xdr:to>
    <xdr:sp macro="" textlink="">
      <xdr:nvSpPr>
        <xdr:cNvPr id="476" name="フローチャート: 判断 475"/>
        <xdr:cNvSpPr/>
      </xdr:nvSpPr>
      <xdr:spPr>
        <a:xfrm>
          <a:off x="6921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116770</xdr:rowOff>
    </xdr:from>
    <xdr:ext cx="534377" cy="259045"/>
    <xdr:sp macro="" textlink="">
      <xdr:nvSpPr>
        <xdr:cNvPr id="477" name="テキスト ボックス 476"/>
        <xdr:cNvSpPr txBox="1"/>
      </xdr:nvSpPr>
      <xdr:spPr>
        <a:xfrm>
          <a:off x="6705111" y="1674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105642</xdr:rowOff>
    </xdr:from>
    <xdr:to>
      <xdr:col>55</xdr:col>
      <xdr:colOff>50800</xdr:colOff>
      <xdr:row>96</xdr:row>
      <xdr:rowOff>35792</xdr:rowOff>
    </xdr:to>
    <xdr:sp macro="" textlink="">
      <xdr:nvSpPr>
        <xdr:cNvPr id="483" name="楕円 482"/>
        <xdr:cNvSpPr/>
      </xdr:nvSpPr>
      <xdr:spPr>
        <a:xfrm>
          <a:off x="10426700" y="1639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128519</xdr:rowOff>
    </xdr:from>
    <xdr:ext cx="534377" cy="259045"/>
    <xdr:sp macro="" textlink="">
      <xdr:nvSpPr>
        <xdr:cNvPr id="484" name="普通建設事業費 （ うち更新整備　）該当値テキスト"/>
        <xdr:cNvSpPr txBox="1"/>
      </xdr:nvSpPr>
      <xdr:spPr>
        <a:xfrm>
          <a:off x="10528300" y="1624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113905</xdr:rowOff>
    </xdr:from>
    <xdr:to>
      <xdr:col>50</xdr:col>
      <xdr:colOff>165100</xdr:colOff>
      <xdr:row>94</xdr:row>
      <xdr:rowOff>44055</xdr:rowOff>
    </xdr:to>
    <xdr:sp macro="" textlink="">
      <xdr:nvSpPr>
        <xdr:cNvPr id="485" name="楕円 484"/>
        <xdr:cNvSpPr/>
      </xdr:nvSpPr>
      <xdr:spPr>
        <a:xfrm>
          <a:off x="9588500" y="1605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60582</xdr:rowOff>
    </xdr:from>
    <xdr:ext cx="534377" cy="259045"/>
    <xdr:sp macro="" textlink="">
      <xdr:nvSpPr>
        <xdr:cNvPr id="486" name="テキスト ボックス 485"/>
        <xdr:cNvSpPr txBox="1"/>
      </xdr:nvSpPr>
      <xdr:spPr>
        <a:xfrm>
          <a:off x="9372111" y="158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69741</xdr:rowOff>
    </xdr:from>
    <xdr:to>
      <xdr:col>46</xdr:col>
      <xdr:colOff>38100</xdr:colOff>
      <xdr:row>96</xdr:row>
      <xdr:rowOff>171341</xdr:rowOff>
    </xdr:to>
    <xdr:sp macro="" textlink="">
      <xdr:nvSpPr>
        <xdr:cNvPr id="487" name="楕円 486"/>
        <xdr:cNvSpPr/>
      </xdr:nvSpPr>
      <xdr:spPr>
        <a:xfrm>
          <a:off x="8699500" y="1652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162468</xdr:rowOff>
    </xdr:from>
    <xdr:ext cx="534377" cy="259045"/>
    <xdr:sp macro="" textlink="">
      <xdr:nvSpPr>
        <xdr:cNvPr id="488" name="テキスト ボックス 487"/>
        <xdr:cNvSpPr txBox="1"/>
      </xdr:nvSpPr>
      <xdr:spPr>
        <a:xfrm>
          <a:off x="8483111" y="1662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78679</xdr:rowOff>
    </xdr:from>
    <xdr:to>
      <xdr:col>41</xdr:col>
      <xdr:colOff>101600</xdr:colOff>
      <xdr:row>95</xdr:row>
      <xdr:rowOff>8829</xdr:rowOff>
    </xdr:to>
    <xdr:sp macro="" textlink="">
      <xdr:nvSpPr>
        <xdr:cNvPr id="489" name="楕円 488"/>
        <xdr:cNvSpPr/>
      </xdr:nvSpPr>
      <xdr:spPr>
        <a:xfrm>
          <a:off x="7810500" y="1619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25356</xdr:rowOff>
    </xdr:from>
    <xdr:ext cx="534377" cy="259045"/>
    <xdr:sp macro="" textlink="">
      <xdr:nvSpPr>
        <xdr:cNvPr id="490" name="テキスト ボックス 489"/>
        <xdr:cNvSpPr txBox="1"/>
      </xdr:nvSpPr>
      <xdr:spPr>
        <a:xfrm>
          <a:off x="7594111" y="1597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13908</xdr:rowOff>
    </xdr:from>
    <xdr:to>
      <xdr:col>36</xdr:col>
      <xdr:colOff>165100</xdr:colOff>
      <xdr:row>96</xdr:row>
      <xdr:rowOff>115508</xdr:rowOff>
    </xdr:to>
    <xdr:sp macro="" textlink="">
      <xdr:nvSpPr>
        <xdr:cNvPr id="491" name="楕円 490"/>
        <xdr:cNvSpPr/>
      </xdr:nvSpPr>
      <xdr:spPr>
        <a:xfrm>
          <a:off x="6921500" y="1647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132035</xdr:rowOff>
    </xdr:from>
    <xdr:ext cx="534377" cy="259045"/>
    <xdr:sp macro="" textlink="">
      <xdr:nvSpPr>
        <xdr:cNvPr id="492" name="テキスト ボックス 491"/>
        <xdr:cNvSpPr txBox="1"/>
      </xdr:nvSpPr>
      <xdr:spPr>
        <a:xfrm>
          <a:off x="6705111" y="1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107541</xdr:rowOff>
    </xdr:from>
    <xdr:to>
      <xdr:col>85</xdr:col>
      <xdr:colOff>126364</xdr:colOff>
      <xdr:row>38</xdr:row>
      <xdr:rowOff>139700</xdr:rowOff>
    </xdr:to>
    <xdr:cxnSp macro="">
      <xdr:nvCxnSpPr>
        <xdr:cNvPr id="514" name="直線コネクタ 513"/>
        <xdr:cNvCxnSpPr/>
      </xdr:nvCxnSpPr>
      <xdr:spPr>
        <a:xfrm flipV="1">
          <a:off x="16317595" y="5251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149627</xdr:rowOff>
    </xdr:from>
    <xdr:ext cx="249299" cy="259045"/>
    <xdr:sp macro="" textlink="">
      <xdr:nvSpPr>
        <xdr:cNvPr id="515" name="災害復旧事業費最小値テキスト"/>
        <xdr:cNvSpPr txBox="1"/>
      </xdr:nvSpPr>
      <xdr:spPr>
        <a:xfrm>
          <a:off x="16370300" y="666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54218</xdr:rowOff>
    </xdr:from>
    <xdr:ext cx="599010" cy="259045"/>
    <xdr:sp macro="" textlink="">
      <xdr:nvSpPr>
        <xdr:cNvPr id="517" name="災害復旧事業費最大値テキスト"/>
        <xdr:cNvSpPr txBox="1"/>
      </xdr:nvSpPr>
      <xdr:spPr>
        <a:xfrm>
          <a:off x="16370300" y="502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107541</xdr:rowOff>
    </xdr:from>
    <xdr:to>
      <xdr:col>86</xdr:col>
      <xdr:colOff>25400</xdr:colOff>
      <xdr:row>30</xdr:row>
      <xdr:rowOff>107541</xdr:rowOff>
    </xdr:to>
    <xdr:cxnSp macro="">
      <xdr:nvCxnSpPr>
        <xdr:cNvPr id="518" name="直線コネクタ 517"/>
        <xdr:cNvCxnSpPr/>
      </xdr:nvCxnSpPr>
      <xdr:spPr>
        <a:xfrm>
          <a:off x="16230600" y="525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104496</xdr:rowOff>
    </xdr:from>
    <xdr:to>
      <xdr:col>85</xdr:col>
      <xdr:colOff>127000</xdr:colOff>
      <xdr:row>38</xdr:row>
      <xdr:rowOff>115550</xdr:rowOff>
    </xdr:to>
    <xdr:cxnSp macro="">
      <xdr:nvCxnSpPr>
        <xdr:cNvPr id="519" name="直線コネクタ 518"/>
        <xdr:cNvCxnSpPr/>
      </xdr:nvCxnSpPr>
      <xdr:spPr>
        <a:xfrm>
          <a:off x="15481300" y="6619596"/>
          <a:ext cx="838200" cy="1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67077</xdr:rowOff>
    </xdr:from>
    <xdr:ext cx="534377" cy="259045"/>
    <xdr:sp macro="" textlink="">
      <xdr:nvSpPr>
        <xdr:cNvPr id="520" name="災害復旧事業費平均値テキスト"/>
        <xdr:cNvSpPr txBox="1"/>
      </xdr:nvSpPr>
      <xdr:spPr>
        <a:xfrm>
          <a:off x="16370300" y="6410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44200</xdr:rowOff>
    </xdr:from>
    <xdr:to>
      <xdr:col>85</xdr:col>
      <xdr:colOff>177800</xdr:colOff>
      <xdr:row>38</xdr:row>
      <xdr:rowOff>145800</xdr:rowOff>
    </xdr:to>
    <xdr:sp macro="" textlink="">
      <xdr:nvSpPr>
        <xdr:cNvPr id="521" name="フローチャート: 判断 520"/>
        <xdr:cNvSpPr/>
      </xdr:nvSpPr>
      <xdr:spPr>
        <a:xfrm>
          <a:off x="16268700" y="655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99501</xdr:rowOff>
    </xdr:from>
    <xdr:to>
      <xdr:col>81</xdr:col>
      <xdr:colOff>50800</xdr:colOff>
      <xdr:row>38</xdr:row>
      <xdr:rowOff>104496</xdr:rowOff>
    </xdr:to>
    <xdr:cxnSp macro="">
      <xdr:nvCxnSpPr>
        <xdr:cNvPr id="522" name="直線コネクタ 521"/>
        <xdr:cNvCxnSpPr/>
      </xdr:nvCxnSpPr>
      <xdr:spPr>
        <a:xfrm>
          <a:off x="14592300" y="6614601"/>
          <a:ext cx="889000" cy="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51748</xdr:rowOff>
    </xdr:from>
    <xdr:to>
      <xdr:col>81</xdr:col>
      <xdr:colOff>101600</xdr:colOff>
      <xdr:row>38</xdr:row>
      <xdr:rowOff>153348</xdr:rowOff>
    </xdr:to>
    <xdr:sp macro="" textlink="">
      <xdr:nvSpPr>
        <xdr:cNvPr id="523" name="フローチャート: 判断 522"/>
        <xdr:cNvSpPr/>
      </xdr:nvSpPr>
      <xdr:spPr>
        <a:xfrm>
          <a:off x="15430500" y="656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169875</xdr:rowOff>
    </xdr:from>
    <xdr:ext cx="534377" cy="259045"/>
    <xdr:sp macro="" textlink="">
      <xdr:nvSpPr>
        <xdr:cNvPr id="524" name="テキスト ボックス 523"/>
        <xdr:cNvSpPr txBox="1"/>
      </xdr:nvSpPr>
      <xdr:spPr>
        <a:xfrm>
          <a:off x="15214111" y="63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99501</xdr:rowOff>
    </xdr:from>
    <xdr:to>
      <xdr:col>76</xdr:col>
      <xdr:colOff>114300</xdr:colOff>
      <xdr:row>38</xdr:row>
      <xdr:rowOff>118685</xdr:rowOff>
    </xdr:to>
    <xdr:cxnSp macro="">
      <xdr:nvCxnSpPr>
        <xdr:cNvPr id="525" name="直線コネクタ 524"/>
        <xdr:cNvCxnSpPr/>
      </xdr:nvCxnSpPr>
      <xdr:spPr>
        <a:xfrm flipV="1">
          <a:off x="13703300" y="6614601"/>
          <a:ext cx="889000" cy="1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81361</xdr:rowOff>
    </xdr:from>
    <xdr:to>
      <xdr:col>76</xdr:col>
      <xdr:colOff>165100</xdr:colOff>
      <xdr:row>39</xdr:row>
      <xdr:rowOff>11511</xdr:rowOff>
    </xdr:to>
    <xdr:sp macro="" textlink="">
      <xdr:nvSpPr>
        <xdr:cNvPr id="526" name="フローチャート: 判断 525"/>
        <xdr:cNvSpPr/>
      </xdr:nvSpPr>
      <xdr:spPr>
        <a:xfrm>
          <a:off x="145415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2638</xdr:rowOff>
    </xdr:from>
    <xdr:ext cx="469744" cy="259045"/>
    <xdr:sp macro="" textlink="">
      <xdr:nvSpPr>
        <xdr:cNvPr id="527" name="テキスト ボックス 526"/>
        <xdr:cNvSpPr txBox="1"/>
      </xdr:nvSpPr>
      <xdr:spPr>
        <a:xfrm>
          <a:off x="14357428" y="668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118685</xdr:rowOff>
    </xdr:from>
    <xdr:to>
      <xdr:col>71</xdr:col>
      <xdr:colOff>177800</xdr:colOff>
      <xdr:row>38</xdr:row>
      <xdr:rowOff>126333</xdr:rowOff>
    </xdr:to>
    <xdr:cxnSp macro="">
      <xdr:nvCxnSpPr>
        <xdr:cNvPr id="528" name="直線コネクタ 527"/>
        <xdr:cNvCxnSpPr/>
      </xdr:nvCxnSpPr>
      <xdr:spPr>
        <a:xfrm flipV="1">
          <a:off x="12814300" y="6633785"/>
          <a:ext cx="889000" cy="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83032</xdr:rowOff>
    </xdr:from>
    <xdr:to>
      <xdr:col>72</xdr:col>
      <xdr:colOff>38100</xdr:colOff>
      <xdr:row>39</xdr:row>
      <xdr:rowOff>13182</xdr:rowOff>
    </xdr:to>
    <xdr:sp macro="" textlink="">
      <xdr:nvSpPr>
        <xdr:cNvPr id="529" name="フローチャート: 判断 528"/>
        <xdr:cNvSpPr/>
      </xdr:nvSpPr>
      <xdr:spPr>
        <a:xfrm>
          <a:off x="13652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4309</xdr:rowOff>
    </xdr:from>
    <xdr:ext cx="469744" cy="259045"/>
    <xdr:sp macro="" textlink="">
      <xdr:nvSpPr>
        <xdr:cNvPr id="530" name="テキスト ボックス 529"/>
        <xdr:cNvSpPr txBox="1"/>
      </xdr:nvSpPr>
      <xdr:spPr>
        <a:xfrm>
          <a:off x="13468428" y="669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84013</xdr:rowOff>
    </xdr:from>
    <xdr:to>
      <xdr:col>67</xdr:col>
      <xdr:colOff>101600</xdr:colOff>
      <xdr:row>39</xdr:row>
      <xdr:rowOff>14163</xdr:rowOff>
    </xdr:to>
    <xdr:sp macro="" textlink="">
      <xdr:nvSpPr>
        <xdr:cNvPr id="531" name="フローチャート: 判断 530"/>
        <xdr:cNvSpPr/>
      </xdr:nvSpPr>
      <xdr:spPr>
        <a:xfrm>
          <a:off x="12763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5290</xdr:rowOff>
    </xdr:from>
    <xdr:ext cx="469744" cy="259045"/>
    <xdr:sp macro="" textlink="">
      <xdr:nvSpPr>
        <xdr:cNvPr id="532" name="テキスト ボックス 531"/>
        <xdr:cNvSpPr txBox="1"/>
      </xdr:nvSpPr>
      <xdr:spPr>
        <a:xfrm>
          <a:off x="12579428" y="669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64750</xdr:rowOff>
    </xdr:from>
    <xdr:to>
      <xdr:col>85</xdr:col>
      <xdr:colOff>177800</xdr:colOff>
      <xdr:row>38</xdr:row>
      <xdr:rowOff>166350</xdr:rowOff>
    </xdr:to>
    <xdr:sp macro="" textlink="">
      <xdr:nvSpPr>
        <xdr:cNvPr id="538" name="楕円 537"/>
        <xdr:cNvSpPr/>
      </xdr:nvSpPr>
      <xdr:spPr>
        <a:xfrm>
          <a:off x="16268700" y="657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22626</xdr:rowOff>
    </xdr:from>
    <xdr:ext cx="534377" cy="259045"/>
    <xdr:sp macro="" textlink="">
      <xdr:nvSpPr>
        <xdr:cNvPr id="539" name="災害復旧事業費該当値テキスト"/>
        <xdr:cNvSpPr txBox="1"/>
      </xdr:nvSpPr>
      <xdr:spPr>
        <a:xfrm>
          <a:off x="16370300" y="653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53696</xdr:rowOff>
    </xdr:from>
    <xdr:to>
      <xdr:col>81</xdr:col>
      <xdr:colOff>101600</xdr:colOff>
      <xdr:row>38</xdr:row>
      <xdr:rowOff>155296</xdr:rowOff>
    </xdr:to>
    <xdr:sp macro="" textlink="">
      <xdr:nvSpPr>
        <xdr:cNvPr id="540" name="楕円 539"/>
        <xdr:cNvSpPr/>
      </xdr:nvSpPr>
      <xdr:spPr>
        <a:xfrm>
          <a:off x="15430500" y="656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146423</xdr:rowOff>
    </xdr:from>
    <xdr:ext cx="534377" cy="259045"/>
    <xdr:sp macro="" textlink="">
      <xdr:nvSpPr>
        <xdr:cNvPr id="541" name="テキスト ボックス 540"/>
        <xdr:cNvSpPr txBox="1"/>
      </xdr:nvSpPr>
      <xdr:spPr>
        <a:xfrm>
          <a:off x="15214111" y="666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48701</xdr:rowOff>
    </xdr:from>
    <xdr:to>
      <xdr:col>76</xdr:col>
      <xdr:colOff>165100</xdr:colOff>
      <xdr:row>38</xdr:row>
      <xdr:rowOff>150301</xdr:rowOff>
    </xdr:to>
    <xdr:sp macro="" textlink="">
      <xdr:nvSpPr>
        <xdr:cNvPr id="542" name="楕円 541"/>
        <xdr:cNvSpPr/>
      </xdr:nvSpPr>
      <xdr:spPr>
        <a:xfrm>
          <a:off x="14541500" y="656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166828</xdr:rowOff>
    </xdr:from>
    <xdr:ext cx="534377" cy="259045"/>
    <xdr:sp macro="" textlink="">
      <xdr:nvSpPr>
        <xdr:cNvPr id="543" name="テキスト ボックス 542"/>
        <xdr:cNvSpPr txBox="1"/>
      </xdr:nvSpPr>
      <xdr:spPr>
        <a:xfrm>
          <a:off x="14325111" y="633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67885</xdr:rowOff>
    </xdr:from>
    <xdr:to>
      <xdr:col>72</xdr:col>
      <xdr:colOff>38100</xdr:colOff>
      <xdr:row>38</xdr:row>
      <xdr:rowOff>169485</xdr:rowOff>
    </xdr:to>
    <xdr:sp macro="" textlink="">
      <xdr:nvSpPr>
        <xdr:cNvPr id="544" name="楕円 543"/>
        <xdr:cNvSpPr/>
      </xdr:nvSpPr>
      <xdr:spPr>
        <a:xfrm>
          <a:off x="13652500" y="658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14562</xdr:rowOff>
    </xdr:from>
    <xdr:ext cx="469744" cy="259045"/>
    <xdr:sp macro="" textlink="">
      <xdr:nvSpPr>
        <xdr:cNvPr id="545" name="テキスト ボックス 544"/>
        <xdr:cNvSpPr txBox="1"/>
      </xdr:nvSpPr>
      <xdr:spPr>
        <a:xfrm>
          <a:off x="13468428" y="635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75533</xdr:rowOff>
    </xdr:from>
    <xdr:to>
      <xdr:col>67</xdr:col>
      <xdr:colOff>101600</xdr:colOff>
      <xdr:row>39</xdr:row>
      <xdr:rowOff>5683</xdr:rowOff>
    </xdr:to>
    <xdr:sp macro="" textlink="">
      <xdr:nvSpPr>
        <xdr:cNvPr id="546" name="楕円 545"/>
        <xdr:cNvSpPr/>
      </xdr:nvSpPr>
      <xdr:spPr>
        <a:xfrm>
          <a:off x="12763500" y="659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22211</xdr:rowOff>
    </xdr:from>
    <xdr:ext cx="469744" cy="259045"/>
    <xdr:sp macro="" textlink="">
      <xdr:nvSpPr>
        <xdr:cNvPr id="547" name="テキスト ボックス 546"/>
        <xdr:cNvSpPr txBox="1"/>
      </xdr:nvSpPr>
      <xdr:spPr>
        <a:xfrm>
          <a:off x="12579428" y="636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92670</xdr:rowOff>
    </xdr:from>
    <xdr:to>
      <xdr:col>85</xdr:col>
      <xdr:colOff>126364</xdr:colOff>
      <xdr:row>78</xdr:row>
      <xdr:rowOff>154552</xdr:rowOff>
    </xdr:to>
    <xdr:cxnSp macro="">
      <xdr:nvCxnSpPr>
        <xdr:cNvPr id="620" name="直線コネクタ 619"/>
        <xdr:cNvCxnSpPr/>
      </xdr:nvCxnSpPr>
      <xdr:spPr>
        <a:xfrm flipV="1">
          <a:off x="16317595" y="12265620"/>
          <a:ext cx="1269" cy="126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158379</xdr:rowOff>
    </xdr:from>
    <xdr:ext cx="469744" cy="259045"/>
    <xdr:sp macro="" textlink="">
      <xdr:nvSpPr>
        <xdr:cNvPr id="621" name="公債費最小値テキスト"/>
        <xdr:cNvSpPr txBox="1"/>
      </xdr:nvSpPr>
      <xdr:spPr>
        <a:xfrm>
          <a:off x="16370300" y="1353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154552</xdr:rowOff>
    </xdr:from>
    <xdr:to>
      <xdr:col>86</xdr:col>
      <xdr:colOff>25400</xdr:colOff>
      <xdr:row>78</xdr:row>
      <xdr:rowOff>154552</xdr:rowOff>
    </xdr:to>
    <xdr:cxnSp macro="">
      <xdr:nvCxnSpPr>
        <xdr:cNvPr id="622" name="直線コネクタ 621"/>
        <xdr:cNvCxnSpPr/>
      </xdr:nvCxnSpPr>
      <xdr:spPr>
        <a:xfrm>
          <a:off x="16230600" y="1352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39347</xdr:rowOff>
    </xdr:from>
    <xdr:ext cx="599010" cy="259045"/>
    <xdr:sp macro="" textlink="">
      <xdr:nvSpPr>
        <xdr:cNvPr id="623" name="公債費最大値テキスト"/>
        <xdr:cNvSpPr txBox="1"/>
      </xdr:nvSpPr>
      <xdr:spPr>
        <a:xfrm>
          <a:off x="16370300" y="1204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92670</xdr:rowOff>
    </xdr:from>
    <xdr:to>
      <xdr:col>86</xdr:col>
      <xdr:colOff>25400</xdr:colOff>
      <xdr:row>71</xdr:row>
      <xdr:rowOff>92670</xdr:rowOff>
    </xdr:to>
    <xdr:cxnSp macro="">
      <xdr:nvCxnSpPr>
        <xdr:cNvPr id="624" name="直線コネクタ 623"/>
        <xdr:cNvCxnSpPr/>
      </xdr:nvCxnSpPr>
      <xdr:spPr>
        <a:xfrm>
          <a:off x="16230600" y="1226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92670</xdr:rowOff>
    </xdr:from>
    <xdr:to>
      <xdr:col>85</xdr:col>
      <xdr:colOff>127000</xdr:colOff>
      <xdr:row>75</xdr:row>
      <xdr:rowOff>103375</xdr:rowOff>
    </xdr:to>
    <xdr:cxnSp macro="">
      <xdr:nvCxnSpPr>
        <xdr:cNvPr id="625" name="直線コネクタ 624"/>
        <xdr:cNvCxnSpPr/>
      </xdr:nvCxnSpPr>
      <xdr:spPr>
        <a:xfrm flipV="1">
          <a:off x="15481300" y="12265620"/>
          <a:ext cx="838200" cy="69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104642</xdr:rowOff>
    </xdr:from>
    <xdr:ext cx="534377" cy="259045"/>
    <xdr:sp macro="" textlink="">
      <xdr:nvSpPr>
        <xdr:cNvPr id="626" name="公債費平均値テキスト"/>
        <xdr:cNvSpPr txBox="1"/>
      </xdr:nvSpPr>
      <xdr:spPr>
        <a:xfrm>
          <a:off x="16370300" y="12963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126215</xdr:rowOff>
    </xdr:from>
    <xdr:to>
      <xdr:col>85</xdr:col>
      <xdr:colOff>177800</xdr:colOff>
      <xdr:row>76</xdr:row>
      <xdr:rowOff>56366</xdr:rowOff>
    </xdr:to>
    <xdr:sp macro="" textlink="">
      <xdr:nvSpPr>
        <xdr:cNvPr id="627" name="フローチャート: 判断 626"/>
        <xdr:cNvSpPr/>
      </xdr:nvSpPr>
      <xdr:spPr>
        <a:xfrm>
          <a:off x="16268700" y="129849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92997</xdr:rowOff>
    </xdr:from>
    <xdr:to>
      <xdr:col>81</xdr:col>
      <xdr:colOff>50800</xdr:colOff>
      <xdr:row>75</xdr:row>
      <xdr:rowOff>103375</xdr:rowOff>
    </xdr:to>
    <xdr:cxnSp macro="">
      <xdr:nvCxnSpPr>
        <xdr:cNvPr id="628" name="直線コネクタ 627"/>
        <xdr:cNvCxnSpPr/>
      </xdr:nvCxnSpPr>
      <xdr:spPr>
        <a:xfrm>
          <a:off x="14592300" y="12951747"/>
          <a:ext cx="8890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158981</xdr:rowOff>
    </xdr:from>
    <xdr:to>
      <xdr:col>81</xdr:col>
      <xdr:colOff>101600</xdr:colOff>
      <xdr:row>76</xdr:row>
      <xdr:rowOff>89131</xdr:rowOff>
    </xdr:to>
    <xdr:sp macro="" textlink="">
      <xdr:nvSpPr>
        <xdr:cNvPr id="629" name="フローチャート: 判断 628"/>
        <xdr:cNvSpPr/>
      </xdr:nvSpPr>
      <xdr:spPr>
        <a:xfrm>
          <a:off x="15430500" y="1301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80258</xdr:rowOff>
    </xdr:from>
    <xdr:ext cx="534377" cy="259045"/>
    <xdr:sp macro="" textlink="">
      <xdr:nvSpPr>
        <xdr:cNvPr id="630" name="テキスト ボックス 629"/>
        <xdr:cNvSpPr txBox="1"/>
      </xdr:nvSpPr>
      <xdr:spPr>
        <a:xfrm>
          <a:off x="15214111" y="1311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92997</xdr:rowOff>
    </xdr:from>
    <xdr:to>
      <xdr:col>76</xdr:col>
      <xdr:colOff>114300</xdr:colOff>
      <xdr:row>75</xdr:row>
      <xdr:rowOff>119507</xdr:rowOff>
    </xdr:to>
    <xdr:cxnSp macro="">
      <xdr:nvCxnSpPr>
        <xdr:cNvPr id="631" name="直線コネクタ 630"/>
        <xdr:cNvCxnSpPr/>
      </xdr:nvCxnSpPr>
      <xdr:spPr>
        <a:xfrm flipV="1">
          <a:off x="13703300" y="12951747"/>
          <a:ext cx="889000" cy="2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166585</xdr:rowOff>
    </xdr:from>
    <xdr:to>
      <xdr:col>76</xdr:col>
      <xdr:colOff>165100</xdr:colOff>
      <xdr:row>76</xdr:row>
      <xdr:rowOff>96735</xdr:rowOff>
    </xdr:to>
    <xdr:sp macro="" textlink="">
      <xdr:nvSpPr>
        <xdr:cNvPr id="632" name="フローチャート: 判断 631"/>
        <xdr:cNvSpPr/>
      </xdr:nvSpPr>
      <xdr:spPr>
        <a:xfrm>
          <a:off x="14541500" y="130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87862</xdr:rowOff>
    </xdr:from>
    <xdr:ext cx="534377" cy="259045"/>
    <xdr:sp macro="" textlink="">
      <xdr:nvSpPr>
        <xdr:cNvPr id="633" name="テキスト ボックス 632"/>
        <xdr:cNvSpPr txBox="1"/>
      </xdr:nvSpPr>
      <xdr:spPr>
        <a:xfrm>
          <a:off x="14325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112062</xdr:rowOff>
    </xdr:from>
    <xdr:to>
      <xdr:col>71</xdr:col>
      <xdr:colOff>177800</xdr:colOff>
      <xdr:row>75</xdr:row>
      <xdr:rowOff>119507</xdr:rowOff>
    </xdr:to>
    <xdr:cxnSp macro="">
      <xdr:nvCxnSpPr>
        <xdr:cNvPr id="634" name="直線コネクタ 633"/>
        <xdr:cNvCxnSpPr/>
      </xdr:nvCxnSpPr>
      <xdr:spPr>
        <a:xfrm>
          <a:off x="12814300" y="12970812"/>
          <a:ext cx="889000" cy="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162387</xdr:rowOff>
    </xdr:from>
    <xdr:to>
      <xdr:col>72</xdr:col>
      <xdr:colOff>38100</xdr:colOff>
      <xdr:row>76</xdr:row>
      <xdr:rowOff>92537</xdr:rowOff>
    </xdr:to>
    <xdr:sp macro="" textlink="">
      <xdr:nvSpPr>
        <xdr:cNvPr id="635" name="フローチャート: 判断 634"/>
        <xdr:cNvSpPr/>
      </xdr:nvSpPr>
      <xdr:spPr>
        <a:xfrm>
          <a:off x="13652500" y="13021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83664</xdr:rowOff>
    </xdr:from>
    <xdr:ext cx="534377" cy="259045"/>
    <xdr:sp macro="" textlink="">
      <xdr:nvSpPr>
        <xdr:cNvPr id="636" name="テキスト ボックス 635"/>
        <xdr:cNvSpPr txBox="1"/>
      </xdr:nvSpPr>
      <xdr:spPr>
        <a:xfrm>
          <a:off x="13436111" y="1311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8593</xdr:rowOff>
    </xdr:from>
    <xdr:to>
      <xdr:col>67</xdr:col>
      <xdr:colOff>101600</xdr:colOff>
      <xdr:row>76</xdr:row>
      <xdr:rowOff>110193</xdr:rowOff>
    </xdr:to>
    <xdr:sp macro="" textlink="">
      <xdr:nvSpPr>
        <xdr:cNvPr id="637" name="フローチャート: 判断 636"/>
        <xdr:cNvSpPr/>
      </xdr:nvSpPr>
      <xdr:spPr>
        <a:xfrm>
          <a:off x="12763500" y="1303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101320</xdr:rowOff>
    </xdr:from>
    <xdr:ext cx="534377" cy="259045"/>
    <xdr:sp macro="" textlink="">
      <xdr:nvSpPr>
        <xdr:cNvPr id="638" name="テキスト ボックス 637"/>
        <xdr:cNvSpPr txBox="1"/>
      </xdr:nvSpPr>
      <xdr:spPr>
        <a:xfrm>
          <a:off x="12547111" y="1313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41870</xdr:rowOff>
    </xdr:from>
    <xdr:to>
      <xdr:col>85</xdr:col>
      <xdr:colOff>177800</xdr:colOff>
      <xdr:row>71</xdr:row>
      <xdr:rowOff>143470</xdr:rowOff>
    </xdr:to>
    <xdr:sp macro="" textlink="">
      <xdr:nvSpPr>
        <xdr:cNvPr id="644" name="楕円 643"/>
        <xdr:cNvSpPr/>
      </xdr:nvSpPr>
      <xdr:spPr>
        <a:xfrm>
          <a:off x="16268700" y="122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166347</xdr:rowOff>
    </xdr:from>
    <xdr:ext cx="599010" cy="259045"/>
    <xdr:sp macro="" textlink="">
      <xdr:nvSpPr>
        <xdr:cNvPr id="645" name="公債費該当値テキスト"/>
        <xdr:cNvSpPr txBox="1"/>
      </xdr:nvSpPr>
      <xdr:spPr>
        <a:xfrm>
          <a:off x="16370300" y="1216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52575</xdr:rowOff>
    </xdr:from>
    <xdr:to>
      <xdr:col>81</xdr:col>
      <xdr:colOff>101600</xdr:colOff>
      <xdr:row>75</xdr:row>
      <xdr:rowOff>154175</xdr:rowOff>
    </xdr:to>
    <xdr:sp macro="" textlink="">
      <xdr:nvSpPr>
        <xdr:cNvPr id="646" name="楕円 645"/>
        <xdr:cNvSpPr/>
      </xdr:nvSpPr>
      <xdr:spPr>
        <a:xfrm>
          <a:off x="15430500" y="1291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170702</xdr:rowOff>
    </xdr:from>
    <xdr:ext cx="534377" cy="259045"/>
    <xdr:sp macro="" textlink="">
      <xdr:nvSpPr>
        <xdr:cNvPr id="647" name="テキスト ボックス 646"/>
        <xdr:cNvSpPr txBox="1"/>
      </xdr:nvSpPr>
      <xdr:spPr>
        <a:xfrm>
          <a:off x="15214111" y="1268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42197</xdr:rowOff>
    </xdr:from>
    <xdr:to>
      <xdr:col>76</xdr:col>
      <xdr:colOff>165100</xdr:colOff>
      <xdr:row>75</xdr:row>
      <xdr:rowOff>143797</xdr:rowOff>
    </xdr:to>
    <xdr:sp macro="" textlink="">
      <xdr:nvSpPr>
        <xdr:cNvPr id="648" name="楕円 647"/>
        <xdr:cNvSpPr/>
      </xdr:nvSpPr>
      <xdr:spPr>
        <a:xfrm>
          <a:off x="14541500" y="1290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160324</xdr:rowOff>
    </xdr:from>
    <xdr:ext cx="534377" cy="259045"/>
    <xdr:sp macro="" textlink="">
      <xdr:nvSpPr>
        <xdr:cNvPr id="649" name="テキスト ボックス 648"/>
        <xdr:cNvSpPr txBox="1"/>
      </xdr:nvSpPr>
      <xdr:spPr>
        <a:xfrm>
          <a:off x="14325111" y="1267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68707</xdr:rowOff>
    </xdr:from>
    <xdr:to>
      <xdr:col>72</xdr:col>
      <xdr:colOff>38100</xdr:colOff>
      <xdr:row>75</xdr:row>
      <xdr:rowOff>170306</xdr:rowOff>
    </xdr:to>
    <xdr:sp macro="" textlink="">
      <xdr:nvSpPr>
        <xdr:cNvPr id="650" name="楕円 649"/>
        <xdr:cNvSpPr/>
      </xdr:nvSpPr>
      <xdr:spPr>
        <a:xfrm>
          <a:off x="13652500" y="129274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15384</xdr:rowOff>
    </xdr:from>
    <xdr:ext cx="534377" cy="259045"/>
    <xdr:sp macro="" textlink="">
      <xdr:nvSpPr>
        <xdr:cNvPr id="651" name="テキスト ボックス 650"/>
        <xdr:cNvSpPr txBox="1"/>
      </xdr:nvSpPr>
      <xdr:spPr>
        <a:xfrm>
          <a:off x="13436111" y="1270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61262</xdr:rowOff>
    </xdr:from>
    <xdr:to>
      <xdr:col>67</xdr:col>
      <xdr:colOff>101600</xdr:colOff>
      <xdr:row>75</xdr:row>
      <xdr:rowOff>162861</xdr:rowOff>
    </xdr:to>
    <xdr:sp macro="" textlink="">
      <xdr:nvSpPr>
        <xdr:cNvPr id="652" name="楕円 651"/>
        <xdr:cNvSpPr/>
      </xdr:nvSpPr>
      <xdr:spPr>
        <a:xfrm>
          <a:off x="12763500" y="129200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7939</xdr:rowOff>
    </xdr:from>
    <xdr:ext cx="534377" cy="259045"/>
    <xdr:sp macro="" textlink="">
      <xdr:nvSpPr>
        <xdr:cNvPr id="653" name="テキスト ボックス 652"/>
        <xdr:cNvSpPr txBox="1"/>
      </xdr:nvSpPr>
      <xdr:spPr>
        <a:xfrm>
          <a:off x="12547111" y="1269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75975</xdr:rowOff>
    </xdr:from>
    <xdr:to>
      <xdr:col>85</xdr:col>
      <xdr:colOff>126364</xdr:colOff>
      <xdr:row>99</xdr:row>
      <xdr:rowOff>66036</xdr:rowOff>
    </xdr:to>
    <xdr:cxnSp macro="">
      <xdr:nvCxnSpPr>
        <xdr:cNvPr id="679" name="直線コネクタ 678"/>
        <xdr:cNvCxnSpPr/>
      </xdr:nvCxnSpPr>
      <xdr:spPr>
        <a:xfrm flipV="1">
          <a:off x="16317595" y="15506475"/>
          <a:ext cx="1269" cy="1533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69863</xdr:rowOff>
    </xdr:from>
    <xdr:ext cx="469744" cy="259045"/>
    <xdr:sp macro="" textlink="">
      <xdr:nvSpPr>
        <xdr:cNvPr id="680" name="積立金最小値テキスト"/>
        <xdr:cNvSpPr txBox="1"/>
      </xdr:nvSpPr>
      <xdr:spPr>
        <a:xfrm>
          <a:off x="16370300" y="1704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66036</xdr:rowOff>
    </xdr:from>
    <xdr:to>
      <xdr:col>86</xdr:col>
      <xdr:colOff>25400</xdr:colOff>
      <xdr:row>99</xdr:row>
      <xdr:rowOff>66036</xdr:rowOff>
    </xdr:to>
    <xdr:cxnSp macro="">
      <xdr:nvCxnSpPr>
        <xdr:cNvPr id="681" name="直線コネクタ 680"/>
        <xdr:cNvCxnSpPr/>
      </xdr:nvCxnSpPr>
      <xdr:spPr>
        <a:xfrm>
          <a:off x="16230600" y="1703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22652</xdr:rowOff>
    </xdr:from>
    <xdr:ext cx="599010" cy="259045"/>
    <xdr:sp macro="" textlink="">
      <xdr:nvSpPr>
        <xdr:cNvPr id="682" name="積立金最大値テキスト"/>
        <xdr:cNvSpPr txBox="1"/>
      </xdr:nvSpPr>
      <xdr:spPr>
        <a:xfrm>
          <a:off x="16370300" y="1528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75975</xdr:rowOff>
    </xdr:from>
    <xdr:to>
      <xdr:col>86</xdr:col>
      <xdr:colOff>25400</xdr:colOff>
      <xdr:row>90</xdr:row>
      <xdr:rowOff>75975</xdr:rowOff>
    </xdr:to>
    <xdr:cxnSp macro="">
      <xdr:nvCxnSpPr>
        <xdr:cNvPr id="683" name="直線コネクタ 682"/>
        <xdr:cNvCxnSpPr/>
      </xdr:nvCxnSpPr>
      <xdr:spPr>
        <a:xfrm>
          <a:off x="16230600" y="1550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2431</xdr:rowOff>
    </xdr:from>
    <xdr:to>
      <xdr:col>85</xdr:col>
      <xdr:colOff>127000</xdr:colOff>
      <xdr:row>97</xdr:row>
      <xdr:rowOff>143270</xdr:rowOff>
    </xdr:to>
    <xdr:cxnSp macro="">
      <xdr:nvCxnSpPr>
        <xdr:cNvPr id="684" name="直線コネクタ 683"/>
        <xdr:cNvCxnSpPr/>
      </xdr:nvCxnSpPr>
      <xdr:spPr>
        <a:xfrm flipV="1">
          <a:off x="15481300" y="16633081"/>
          <a:ext cx="838200" cy="14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164177</xdr:rowOff>
    </xdr:from>
    <xdr:ext cx="534377" cy="259045"/>
    <xdr:sp macro="" textlink="">
      <xdr:nvSpPr>
        <xdr:cNvPr id="685" name="積立金平均値テキスト"/>
        <xdr:cNvSpPr txBox="1"/>
      </xdr:nvSpPr>
      <xdr:spPr>
        <a:xfrm>
          <a:off x="16370300" y="16623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14300</xdr:rowOff>
    </xdr:from>
    <xdr:to>
      <xdr:col>85</xdr:col>
      <xdr:colOff>177800</xdr:colOff>
      <xdr:row>97</xdr:row>
      <xdr:rowOff>115900</xdr:rowOff>
    </xdr:to>
    <xdr:sp macro="" textlink="">
      <xdr:nvSpPr>
        <xdr:cNvPr id="686" name="フローチャート: 判断 685"/>
        <xdr:cNvSpPr/>
      </xdr:nvSpPr>
      <xdr:spPr>
        <a:xfrm>
          <a:off x="16268700" y="1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143270</xdr:rowOff>
    </xdr:from>
    <xdr:to>
      <xdr:col>81</xdr:col>
      <xdr:colOff>50800</xdr:colOff>
      <xdr:row>98</xdr:row>
      <xdr:rowOff>62750</xdr:rowOff>
    </xdr:to>
    <xdr:cxnSp macro="">
      <xdr:nvCxnSpPr>
        <xdr:cNvPr id="687" name="直線コネクタ 686"/>
        <xdr:cNvCxnSpPr/>
      </xdr:nvCxnSpPr>
      <xdr:spPr>
        <a:xfrm flipV="1">
          <a:off x="14592300" y="16773920"/>
          <a:ext cx="889000" cy="9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112457</xdr:rowOff>
    </xdr:from>
    <xdr:to>
      <xdr:col>81</xdr:col>
      <xdr:colOff>101600</xdr:colOff>
      <xdr:row>97</xdr:row>
      <xdr:rowOff>42607</xdr:rowOff>
    </xdr:to>
    <xdr:sp macro="" textlink="">
      <xdr:nvSpPr>
        <xdr:cNvPr id="688" name="フローチャート: 判断 687"/>
        <xdr:cNvSpPr/>
      </xdr:nvSpPr>
      <xdr:spPr>
        <a:xfrm>
          <a:off x="15430500" y="165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59134</xdr:rowOff>
    </xdr:from>
    <xdr:ext cx="534377" cy="259045"/>
    <xdr:sp macro="" textlink="">
      <xdr:nvSpPr>
        <xdr:cNvPr id="689" name="テキスト ボックス 688"/>
        <xdr:cNvSpPr txBox="1"/>
      </xdr:nvSpPr>
      <xdr:spPr>
        <a:xfrm>
          <a:off x="15214111" y="1634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85195</xdr:rowOff>
    </xdr:from>
    <xdr:to>
      <xdr:col>76</xdr:col>
      <xdr:colOff>114300</xdr:colOff>
      <xdr:row>98</xdr:row>
      <xdr:rowOff>62750</xdr:rowOff>
    </xdr:to>
    <xdr:cxnSp macro="">
      <xdr:nvCxnSpPr>
        <xdr:cNvPr id="690" name="直線コネクタ 689"/>
        <xdr:cNvCxnSpPr/>
      </xdr:nvCxnSpPr>
      <xdr:spPr>
        <a:xfrm>
          <a:off x="13703300" y="16715845"/>
          <a:ext cx="889000" cy="14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113632</xdr:rowOff>
    </xdr:from>
    <xdr:to>
      <xdr:col>76</xdr:col>
      <xdr:colOff>165100</xdr:colOff>
      <xdr:row>98</xdr:row>
      <xdr:rowOff>43782</xdr:rowOff>
    </xdr:to>
    <xdr:sp macro="" textlink="">
      <xdr:nvSpPr>
        <xdr:cNvPr id="691" name="フローチャート: 判断 690"/>
        <xdr:cNvSpPr/>
      </xdr:nvSpPr>
      <xdr:spPr>
        <a:xfrm>
          <a:off x="14541500" y="167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60309</xdr:rowOff>
    </xdr:from>
    <xdr:ext cx="534377" cy="259045"/>
    <xdr:sp macro="" textlink="">
      <xdr:nvSpPr>
        <xdr:cNvPr id="692" name="テキスト ボックス 691"/>
        <xdr:cNvSpPr txBox="1"/>
      </xdr:nvSpPr>
      <xdr:spPr>
        <a:xfrm>
          <a:off x="14325111" y="165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42807</xdr:rowOff>
    </xdr:from>
    <xdr:to>
      <xdr:col>71</xdr:col>
      <xdr:colOff>177800</xdr:colOff>
      <xdr:row>97</xdr:row>
      <xdr:rowOff>85195</xdr:rowOff>
    </xdr:to>
    <xdr:cxnSp macro="">
      <xdr:nvCxnSpPr>
        <xdr:cNvPr id="693" name="直線コネクタ 692"/>
        <xdr:cNvCxnSpPr/>
      </xdr:nvCxnSpPr>
      <xdr:spPr>
        <a:xfrm>
          <a:off x="12814300" y="16502007"/>
          <a:ext cx="889000" cy="21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125825</xdr:rowOff>
    </xdr:from>
    <xdr:to>
      <xdr:col>72</xdr:col>
      <xdr:colOff>38100</xdr:colOff>
      <xdr:row>98</xdr:row>
      <xdr:rowOff>55975</xdr:rowOff>
    </xdr:to>
    <xdr:sp macro="" textlink="">
      <xdr:nvSpPr>
        <xdr:cNvPr id="694" name="フローチャート: 判断 693"/>
        <xdr:cNvSpPr/>
      </xdr:nvSpPr>
      <xdr:spPr>
        <a:xfrm>
          <a:off x="13652500" y="167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47102</xdr:rowOff>
    </xdr:from>
    <xdr:ext cx="534377" cy="259045"/>
    <xdr:sp macro="" textlink="">
      <xdr:nvSpPr>
        <xdr:cNvPr id="695" name="テキスト ボックス 694"/>
        <xdr:cNvSpPr txBox="1"/>
      </xdr:nvSpPr>
      <xdr:spPr>
        <a:xfrm>
          <a:off x="13436111" y="1684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93504</xdr:rowOff>
    </xdr:from>
    <xdr:to>
      <xdr:col>67</xdr:col>
      <xdr:colOff>101600</xdr:colOff>
      <xdr:row>98</xdr:row>
      <xdr:rowOff>23654</xdr:rowOff>
    </xdr:to>
    <xdr:sp macro="" textlink="">
      <xdr:nvSpPr>
        <xdr:cNvPr id="696" name="フローチャート: 判断 695"/>
        <xdr:cNvSpPr/>
      </xdr:nvSpPr>
      <xdr:spPr>
        <a:xfrm>
          <a:off x="12763500" y="167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14781</xdr:rowOff>
    </xdr:from>
    <xdr:ext cx="534377" cy="259045"/>
    <xdr:sp macro="" textlink="">
      <xdr:nvSpPr>
        <xdr:cNvPr id="697" name="テキスト ボックス 696"/>
        <xdr:cNvSpPr txBox="1"/>
      </xdr:nvSpPr>
      <xdr:spPr>
        <a:xfrm>
          <a:off x="12547111" y="1681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123081</xdr:rowOff>
    </xdr:from>
    <xdr:to>
      <xdr:col>85</xdr:col>
      <xdr:colOff>177800</xdr:colOff>
      <xdr:row>97</xdr:row>
      <xdr:rowOff>53231</xdr:rowOff>
    </xdr:to>
    <xdr:sp macro="" textlink="">
      <xdr:nvSpPr>
        <xdr:cNvPr id="703" name="楕円 702"/>
        <xdr:cNvSpPr/>
      </xdr:nvSpPr>
      <xdr:spPr>
        <a:xfrm>
          <a:off x="16268700" y="1658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145958</xdr:rowOff>
    </xdr:from>
    <xdr:ext cx="534377" cy="259045"/>
    <xdr:sp macro="" textlink="">
      <xdr:nvSpPr>
        <xdr:cNvPr id="704" name="積立金該当値テキスト"/>
        <xdr:cNvSpPr txBox="1"/>
      </xdr:nvSpPr>
      <xdr:spPr>
        <a:xfrm>
          <a:off x="16370300" y="1643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92470</xdr:rowOff>
    </xdr:from>
    <xdr:to>
      <xdr:col>81</xdr:col>
      <xdr:colOff>101600</xdr:colOff>
      <xdr:row>98</xdr:row>
      <xdr:rowOff>22620</xdr:rowOff>
    </xdr:to>
    <xdr:sp macro="" textlink="">
      <xdr:nvSpPr>
        <xdr:cNvPr id="705" name="楕円 704"/>
        <xdr:cNvSpPr/>
      </xdr:nvSpPr>
      <xdr:spPr>
        <a:xfrm>
          <a:off x="15430500" y="16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13747</xdr:rowOff>
    </xdr:from>
    <xdr:ext cx="534377" cy="259045"/>
    <xdr:sp macro="" textlink="">
      <xdr:nvSpPr>
        <xdr:cNvPr id="706" name="テキスト ボックス 705"/>
        <xdr:cNvSpPr txBox="1"/>
      </xdr:nvSpPr>
      <xdr:spPr>
        <a:xfrm>
          <a:off x="15214111" y="1681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11950</xdr:rowOff>
    </xdr:from>
    <xdr:to>
      <xdr:col>76</xdr:col>
      <xdr:colOff>165100</xdr:colOff>
      <xdr:row>98</xdr:row>
      <xdr:rowOff>113550</xdr:rowOff>
    </xdr:to>
    <xdr:sp macro="" textlink="">
      <xdr:nvSpPr>
        <xdr:cNvPr id="707" name="楕円 706"/>
        <xdr:cNvSpPr/>
      </xdr:nvSpPr>
      <xdr:spPr>
        <a:xfrm>
          <a:off x="14541500" y="1681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104677</xdr:rowOff>
    </xdr:from>
    <xdr:ext cx="534377" cy="259045"/>
    <xdr:sp macro="" textlink="">
      <xdr:nvSpPr>
        <xdr:cNvPr id="708" name="テキスト ボックス 707"/>
        <xdr:cNvSpPr txBox="1"/>
      </xdr:nvSpPr>
      <xdr:spPr>
        <a:xfrm>
          <a:off x="14325111" y="1690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34395</xdr:rowOff>
    </xdr:from>
    <xdr:to>
      <xdr:col>72</xdr:col>
      <xdr:colOff>38100</xdr:colOff>
      <xdr:row>97</xdr:row>
      <xdr:rowOff>135995</xdr:rowOff>
    </xdr:to>
    <xdr:sp macro="" textlink="">
      <xdr:nvSpPr>
        <xdr:cNvPr id="709" name="楕円 708"/>
        <xdr:cNvSpPr/>
      </xdr:nvSpPr>
      <xdr:spPr>
        <a:xfrm>
          <a:off x="13652500" y="1666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152522</xdr:rowOff>
    </xdr:from>
    <xdr:ext cx="534377" cy="259045"/>
    <xdr:sp macro="" textlink="">
      <xdr:nvSpPr>
        <xdr:cNvPr id="710" name="テキスト ボックス 709"/>
        <xdr:cNvSpPr txBox="1"/>
      </xdr:nvSpPr>
      <xdr:spPr>
        <a:xfrm>
          <a:off x="13436111" y="1644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163457</xdr:rowOff>
    </xdr:from>
    <xdr:to>
      <xdr:col>67</xdr:col>
      <xdr:colOff>101600</xdr:colOff>
      <xdr:row>96</xdr:row>
      <xdr:rowOff>93607</xdr:rowOff>
    </xdr:to>
    <xdr:sp macro="" textlink="">
      <xdr:nvSpPr>
        <xdr:cNvPr id="711" name="楕円 710"/>
        <xdr:cNvSpPr/>
      </xdr:nvSpPr>
      <xdr:spPr>
        <a:xfrm>
          <a:off x="12763500" y="1645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110134</xdr:rowOff>
    </xdr:from>
    <xdr:ext cx="534377" cy="259045"/>
    <xdr:sp macro="" textlink="">
      <xdr:nvSpPr>
        <xdr:cNvPr id="712" name="テキスト ボックス 711"/>
        <xdr:cNvSpPr txBox="1"/>
      </xdr:nvSpPr>
      <xdr:spPr>
        <a:xfrm>
          <a:off x="12547111" y="1622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148082</xdr:rowOff>
    </xdr:from>
    <xdr:to>
      <xdr:col>116</xdr:col>
      <xdr:colOff>62864</xdr:colOff>
      <xdr:row>39</xdr:row>
      <xdr:rowOff>44450</xdr:rowOff>
    </xdr:to>
    <xdr:cxnSp macro="">
      <xdr:nvCxnSpPr>
        <xdr:cNvPr id="736" name="直線コネクタ 735"/>
        <xdr:cNvCxnSpPr/>
      </xdr:nvCxnSpPr>
      <xdr:spPr>
        <a:xfrm flipV="1">
          <a:off x="22159595" y="5291582"/>
          <a:ext cx="1269" cy="143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94759</xdr:rowOff>
    </xdr:from>
    <xdr:ext cx="534377" cy="259045"/>
    <xdr:sp macro="" textlink="">
      <xdr:nvSpPr>
        <xdr:cNvPr id="739" name="投資及び出資金最大値テキスト"/>
        <xdr:cNvSpPr txBox="1"/>
      </xdr:nvSpPr>
      <xdr:spPr>
        <a:xfrm>
          <a:off x="22212300" y="506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148082</xdr:rowOff>
    </xdr:from>
    <xdr:to>
      <xdr:col>116</xdr:col>
      <xdr:colOff>152400</xdr:colOff>
      <xdr:row>30</xdr:row>
      <xdr:rowOff>148082</xdr:rowOff>
    </xdr:to>
    <xdr:cxnSp macro="">
      <xdr:nvCxnSpPr>
        <xdr:cNvPr id="740" name="直線コネクタ 739"/>
        <xdr:cNvCxnSpPr/>
      </xdr:nvCxnSpPr>
      <xdr:spPr>
        <a:xfrm>
          <a:off x="22072600" y="529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87084</xdr:rowOff>
    </xdr:from>
    <xdr:to>
      <xdr:col>116</xdr:col>
      <xdr:colOff>63500</xdr:colOff>
      <xdr:row>38</xdr:row>
      <xdr:rowOff>118478</xdr:rowOff>
    </xdr:to>
    <xdr:cxnSp macro="">
      <xdr:nvCxnSpPr>
        <xdr:cNvPr id="741" name="直線コネクタ 740"/>
        <xdr:cNvCxnSpPr/>
      </xdr:nvCxnSpPr>
      <xdr:spPr>
        <a:xfrm flipV="1">
          <a:off x="21323300" y="6430734"/>
          <a:ext cx="838200" cy="20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109961</xdr:rowOff>
    </xdr:from>
    <xdr:ext cx="469744" cy="259045"/>
    <xdr:sp macro="" textlink="">
      <xdr:nvSpPr>
        <xdr:cNvPr id="742" name="投資及び出資金平均値テキスト"/>
        <xdr:cNvSpPr txBox="1"/>
      </xdr:nvSpPr>
      <xdr:spPr>
        <a:xfrm>
          <a:off x="22212300" y="6453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131534</xdr:rowOff>
    </xdr:from>
    <xdr:to>
      <xdr:col>116</xdr:col>
      <xdr:colOff>114300</xdr:colOff>
      <xdr:row>38</xdr:row>
      <xdr:rowOff>61684</xdr:rowOff>
    </xdr:to>
    <xdr:sp macro="" textlink="">
      <xdr:nvSpPr>
        <xdr:cNvPr id="743" name="フローチャート: 判断 742"/>
        <xdr:cNvSpPr/>
      </xdr:nvSpPr>
      <xdr:spPr>
        <a:xfrm>
          <a:off x="22110700" y="6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118478</xdr:rowOff>
    </xdr:from>
    <xdr:to>
      <xdr:col>111</xdr:col>
      <xdr:colOff>177800</xdr:colOff>
      <xdr:row>38</xdr:row>
      <xdr:rowOff>127051</xdr:rowOff>
    </xdr:to>
    <xdr:cxnSp macro="">
      <xdr:nvCxnSpPr>
        <xdr:cNvPr id="744" name="直線コネクタ 743"/>
        <xdr:cNvCxnSpPr/>
      </xdr:nvCxnSpPr>
      <xdr:spPr>
        <a:xfrm flipV="1">
          <a:off x="20434300" y="6633578"/>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162395</xdr:rowOff>
    </xdr:from>
    <xdr:to>
      <xdr:col>112</xdr:col>
      <xdr:colOff>38100</xdr:colOff>
      <xdr:row>38</xdr:row>
      <xdr:rowOff>92545</xdr:rowOff>
    </xdr:to>
    <xdr:sp macro="" textlink="">
      <xdr:nvSpPr>
        <xdr:cNvPr id="745" name="フローチャート: 判断 744"/>
        <xdr:cNvSpPr/>
      </xdr:nvSpPr>
      <xdr:spPr>
        <a:xfrm>
          <a:off x="212725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109072</xdr:rowOff>
    </xdr:from>
    <xdr:ext cx="469744" cy="259045"/>
    <xdr:sp macro="" textlink="">
      <xdr:nvSpPr>
        <xdr:cNvPr id="746" name="テキスト ボックス 745"/>
        <xdr:cNvSpPr txBox="1"/>
      </xdr:nvSpPr>
      <xdr:spPr>
        <a:xfrm>
          <a:off x="21088428" y="628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127051</xdr:rowOff>
    </xdr:from>
    <xdr:to>
      <xdr:col>107</xdr:col>
      <xdr:colOff>50800</xdr:colOff>
      <xdr:row>38</xdr:row>
      <xdr:rowOff>153759</xdr:rowOff>
    </xdr:to>
    <xdr:cxnSp macro="">
      <xdr:nvCxnSpPr>
        <xdr:cNvPr id="747" name="直線コネクタ 746"/>
        <xdr:cNvCxnSpPr/>
      </xdr:nvCxnSpPr>
      <xdr:spPr>
        <a:xfrm flipV="1">
          <a:off x="19545300" y="6642151"/>
          <a:ext cx="889000" cy="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51409</xdr:rowOff>
    </xdr:from>
    <xdr:to>
      <xdr:col>107</xdr:col>
      <xdr:colOff>101600</xdr:colOff>
      <xdr:row>38</xdr:row>
      <xdr:rowOff>153009</xdr:rowOff>
    </xdr:to>
    <xdr:sp macro="" textlink="">
      <xdr:nvSpPr>
        <xdr:cNvPr id="748" name="フローチャート: 判断 747"/>
        <xdr:cNvSpPr/>
      </xdr:nvSpPr>
      <xdr:spPr>
        <a:xfrm>
          <a:off x="20383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169537</xdr:rowOff>
    </xdr:from>
    <xdr:ext cx="469744" cy="259045"/>
    <xdr:sp macro="" textlink="">
      <xdr:nvSpPr>
        <xdr:cNvPr id="749" name="テキスト ボックス 748"/>
        <xdr:cNvSpPr txBox="1"/>
      </xdr:nvSpPr>
      <xdr:spPr>
        <a:xfrm>
          <a:off x="20199428" y="634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153759</xdr:rowOff>
    </xdr:from>
    <xdr:to>
      <xdr:col>102</xdr:col>
      <xdr:colOff>114300</xdr:colOff>
      <xdr:row>38</xdr:row>
      <xdr:rowOff>168999</xdr:rowOff>
    </xdr:to>
    <xdr:cxnSp macro="">
      <xdr:nvCxnSpPr>
        <xdr:cNvPr id="750" name="直線コネクタ 749"/>
        <xdr:cNvCxnSpPr/>
      </xdr:nvCxnSpPr>
      <xdr:spPr>
        <a:xfrm flipV="1">
          <a:off x="18656300" y="6668859"/>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51295</xdr:rowOff>
    </xdr:from>
    <xdr:to>
      <xdr:col>102</xdr:col>
      <xdr:colOff>165100</xdr:colOff>
      <xdr:row>38</xdr:row>
      <xdr:rowOff>152895</xdr:rowOff>
    </xdr:to>
    <xdr:sp macro="" textlink="">
      <xdr:nvSpPr>
        <xdr:cNvPr id="751" name="フローチャート: 判断 750"/>
        <xdr:cNvSpPr/>
      </xdr:nvSpPr>
      <xdr:spPr>
        <a:xfrm>
          <a:off x="19494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169422</xdr:rowOff>
    </xdr:from>
    <xdr:ext cx="469744" cy="259045"/>
    <xdr:sp macro="" textlink="">
      <xdr:nvSpPr>
        <xdr:cNvPr id="752" name="テキスト ボックス 751"/>
        <xdr:cNvSpPr txBox="1"/>
      </xdr:nvSpPr>
      <xdr:spPr>
        <a:xfrm>
          <a:off x="19310428" y="63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33083</xdr:rowOff>
    </xdr:from>
    <xdr:to>
      <xdr:col>98</xdr:col>
      <xdr:colOff>38100</xdr:colOff>
      <xdr:row>38</xdr:row>
      <xdr:rowOff>134683</xdr:rowOff>
    </xdr:to>
    <xdr:sp macro="" textlink="">
      <xdr:nvSpPr>
        <xdr:cNvPr id="753" name="フローチャート: 判断 752"/>
        <xdr:cNvSpPr/>
      </xdr:nvSpPr>
      <xdr:spPr>
        <a:xfrm>
          <a:off x="18605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151211</xdr:rowOff>
    </xdr:from>
    <xdr:ext cx="469744" cy="259045"/>
    <xdr:sp macro="" textlink="">
      <xdr:nvSpPr>
        <xdr:cNvPr id="754" name="テキスト ボックス 753"/>
        <xdr:cNvSpPr txBox="1"/>
      </xdr:nvSpPr>
      <xdr:spPr>
        <a:xfrm>
          <a:off x="18421428" y="632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36284</xdr:rowOff>
    </xdr:from>
    <xdr:to>
      <xdr:col>116</xdr:col>
      <xdr:colOff>114300</xdr:colOff>
      <xdr:row>37</xdr:row>
      <xdr:rowOff>137884</xdr:rowOff>
    </xdr:to>
    <xdr:sp macro="" textlink="">
      <xdr:nvSpPr>
        <xdr:cNvPr id="760" name="楕円 759"/>
        <xdr:cNvSpPr/>
      </xdr:nvSpPr>
      <xdr:spPr>
        <a:xfrm>
          <a:off x="22110700" y="637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59161</xdr:rowOff>
    </xdr:from>
    <xdr:ext cx="469744" cy="259045"/>
    <xdr:sp macro="" textlink="">
      <xdr:nvSpPr>
        <xdr:cNvPr id="761" name="投資及び出資金該当値テキスト"/>
        <xdr:cNvSpPr txBox="1"/>
      </xdr:nvSpPr>
      <xdr:spPr>
        <a:xfrm>
          <a:off x="22212300" y="623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67678</xdr:rowOff>
    </xdr:from>
    <xdr:to>
      <xdr:col>112</xdr:col>
      <xdr:colOff>38100</xdr:colOff>
      <xdr:row>38</xdr:row>
      <xdr:rowOff>169278</xdr:rowOff>
    </xdr:to>
    <xdr:sp macro="" textlink="">
      <xdr:nvSpPr>
        <xdr:cNvPr id="762" name="楕円 761"/>
        <xdr:cNvSpPr/>
      </xdr:nvSpPr>
      <xdr:spPr>
        <a:xfrm>
          <a:off x="21272500" y="658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160405</xdr:rowOff>
    </xdr:from>
    <xdr:ext cx="469744" cy="259045"/>
    <xdr:sp macro="" textlink="">
      <xdr:nvSpPr>
        <xdr:cNvPr id="763" name="テキスト ボックス 762"/>
        <xdr:cNvSpPr txBox="1"/>
      </xdr:nvSpPr>
      <xdr:spPr>
        <a:xfrm>
          <a:off x="21088428" y="667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76251</xdr:rowOff>
    </xdr:from>
    <xdr:to>
      <xdr:col>107</xdr:col>
      <xdr:colOff>101600</xdr:colOff>
      <xdr:row>39</xdr:row>
      <xdr:rowOff>6401</xdr:rowOff>
    </xdr:to>
    <xdr:sp macro="" textlink="">
      <xdr:nvSpPr>
        <xdr:cNvPr id="764" name="楕円 763"/>
        <xdr:cNvSpPr/>
      </xdr:nvSpPr>
      <xdr:spPr>
        <a:xfrm>
          <a:off x="20383500" y="659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168978</xdr:rowOff>
    </xdr:from>
    <xdr:ext cx="469744" cy="259045"/>
    <xdr:sp macro="" textlink="">
      <xdr:nvSpPr>
        <xdr:cNvPr id="765" name="テキスト ボックス 764"/>
        <xdr:cNvSpPr txBox="1"/>
      </xdr:nvSpPr>
      <xdr:spPr>
        <a:xfrm>
          <a:off x="20199428" y="668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102959</xdr:rowOff>
    </xdr:from>
    <xdr:to>
      <xdr:col>102</xdr:col>
      <xdr:colOff>165100</xdr:colOff>
      <xdr:row>39</xdr:row>
      <xdr:rowOff>33109</xdr:rowOff>
    </xdr:to>
    <xdr:sp macro="" textlink="">
      <xdr:nvSpPr>
        <xdr:cNvPr id="766" name="楕円 765"/>
        <xdr:cNvSpPr/>
      </xdr:nvSpPr>
      <xdr:spPr>
        <a:xfrm>
          <a:off x="19494500" y="661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24236</xdr:rowOff>
    </xdr:from>
    <xdr:ext cx="469744" cy="259045"/>
    <xdr:sp macro="" textlink="">
      <xdr:nvSpPr>
        <xdr:cNvPr id="767" name="テキスト ボックス 766"/>
        <xdr:cNvSpPr txBox="1"/>
      </xdr:nvSpPr>
      <xdr:spPr>
        <a:xfrm>
          <a:off x="19310428" y="6710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118199</xdr:rowOff>
    </xdr:from>
    <xdr:to>
      <xdr:col>98</xdr:col>
      <xdr:colOff>38100</xdr:colOff>
      <xdr:row>39</xdr:row>
      <xdr:rowOff>48349</xdr:rowOff>
    </xdr:to>
    <xdr:sp macro="" textlink="">
      <xdr:nvSpPr>
        <xdr:cNvPr id="768" name="楕円 767"/>
        <xdr:cNvSpPr/>
      </xdr:nvSpPr>
      <xdr:spPr>
        <a:xfrm>
          <a:off x="18605500" y="663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39476</xdr:rowOff>
    </xdr:from>
    <xdr:ext cx="469744" cy="259045"/>
    <xdr:sp macro="" textlink="">
      <xdr:nvSpPr>
        <xdr:cNvPr id="769" name="テキスト ボックス 768"/>
        <xdr:cNvSpPr txBox="1"/>
      </xdr:nvSpPr>
      <xdr:spPr>
        <a:xfrm>
          <a:off x="18421428" y="672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1226</xdr:rowOff>
    </xdr:from>
    <xdr:to>
      <xdr:col>116</xdr:col>
      <xdr:colOff>62864</xdr:colOff>
      <xdr:row>58</xdr:row>
      <xdr:rowOff>25400</xdr:rowOff>
    </xdr:to>
    <xdr:cxnSp macro="">
      <xdr:nvCxnSpPr>
        <xdr:cNvPr id="789" name="直線コネクタ 788"/>
        <xdr:cNvCxnSpPr/>
      </xdr:nvCxnSpPr>
      <xdr:spPr>
        <a:xfrm flipV="1">
          <a:off x="22159595" y="8745176"/>
          <a:ext cx="1269" cy="122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119353</xdr:rowOff>
    </xdr:from>
    <xdr:ext cx="534377" cy="259045"/>
    <xdr:sp macro="" textlink="">
      <xdr:nvSpPr>
        <xdr:cNvPr id="792" name="貸付金最大値テキスト"/>
        <xdr:cNvSpPr txBox="1"/>
      </xdr:nvSpPr>
      <xdr:spPr>
        <a:xfrm>
          <a:off x="22212300" y="852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1226</xdr:rowOff>
    </xdr:from>
    <xdr:to>
      <xdr:col>116</xdr:col>
      <xdr:colOff>152400</xdr:colOff>
      <xdr:row>51</xdr:row>
      <xdr:rowOff>1226</xdr:rowOff>
    </xdr:to>
    <xdr:cxnSp macro="">
      <xdr:nvCxnSpPr>
        <xdr:cNvPr id="793" name="直線コネクタ 792"/>
        <xdr:cNvCxnSpPr/>
      </xdr:nvCxnSpPr>
      <xdr:spPr>
        <a:xfrm>
          <a:off x="22072600" y="8745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136099</xdr:rowOff>
    </xdr:from>
    <xdr:to>
      <xdr:col>116</xdr:col>
      <xdr:colOff>63500</xdr:colOff>
      <xdr:row>57</xdr:row>
      <xdr:rowOff>137471</xdr:rowOff>
    </xdr:to>
    <xdr:cxnSp macro="">
      <xdr:nvCxnSpPr>
        <xdr:cNvPr id="794" name="直線コネクタ 793"/>
        <xdr:cNvCxnSpPr/>
      </xdr:nvCxnSpPr>
      <xdr:spPr>
        <a:xfrm flipV="1">
          <a:off x="21323300" y="9908749"/>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69086</xdr:rowOff>
    </xdr:from>
    <xdr:ext cx="469744" cy="259045"/>
    <xdr:sp macro="" textlink="">
      <xdr:nvSpPr>
        <xdr:cNvPr id="795" name="貸付金平均値テキスト"/>
        <xdr:cNvSpPr txBox="1"/>
      </xdr:nvSpPr>
      <xdr:spPr>
        <a:xfrm>
          <a:off x="22212300" y="9498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46209</xdr:rowOff>
    </xdr:from>
    <xdr:to>
      <xdr:col>116</xdr:col>
      <xdr:colOff>114300</xdr:colOff>
      <xdr:row>56</xdr:row>
      <xdr:rowOff>147809</xdr:rowOff>
    </xdr:to>
    <xdr:sp macro="" textlink="">
      <xdr:nvSpPr>
        <xdr:cNvPr id="796" name="フローチャート: 判断 795"/>
        <xdr:cNvSpPr/>
      </xdr:nvSpPr>
      <xdr:spPr>
        <a:xfrm>
          <a:off x="22110700" y="964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137471</xdr:rowOff>
    </xdr:from>
    <xdr:to>
      <xdr:col>111</xdr:col>
      <xdr:colOff>177800</xdr:colOff>
      <xdr:row>57</xdr:row>
      <xdr:rowOff>138043</xdr:rowOff>
    </xdr:to>
    <xdr:cxnSp macro="">
      <xdr:nvCxnSpPr>
        <xdr:cNvPr id="797" name="直線コネクタ 796"/>
        <xdr:cNvCxnSpPr/>
      </xdr:nvCxnSpPr>
      <xdr:spPr>
        <a:xfrm flipV="1">
          <a:off x="20434300" y="9910121"/>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62440</xdr:rowOff>
    </xdr:from>
    <xdr:to>
      <xdr:col>112</xdr:col>
      <xdr:colOff>38100</xdr:colOff>
      <xdr:row>56</xdr:row>
      <xdr:rowOff>164040</xdr:rowOff>
    </xdr:to>
    <xdr:sp macro="" textlink="">
      <xdr:nvSpPr>
        <xdr:cNvPr id="798" name="フローチャート: 判断 797"/>
        <xdr:cNvSpPr/>
      </xdr:nvSpPr>
      <xdr:spPr>
        <a:xfrm>
          <a:off x="21272500" y="96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9117</xdr:rowOff>
    </xdr:from>
    <xdr:ext cx="469744" cy="259045"/>
    <xdr:sp macro="" textlink="">
      <xdr:nvSpPr>
        <xdr:cNvPr id="799" name="テキスト ボックス 798"/>
        <xdr:cNvSpPr txBox="1"/>
      </xdr:nvSpPr>
      <xdr:spPr>
        <a:xfrm>
          <a:off x="21088428" y="943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138043</xdr:rowOff>
    </xdr:from>
    <xdr:to>
      <xdr:col>107</xdr:col>
      <xdr:colOff>50800</xdr:colOff>
      <xdr:row>57</xdr:row>
      <xdr:rowOff>138900</xdr:rowOff>
    </xdr:to>
    <xdr:cxnSp macro="">
      <xdr:nvCxnSpPr>
        <xdr:cNvPr id="800" name="直線コネクタ 799"/>
        <xdr:cNvCxnSpPr/>
      </xdr:nvCxnSpPr>
      <xdr:spPr>
        <a:xfrm flipV="1">
          <a:off x="19545300" y="9910693"/>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66726</xdr:rowOff>
    </xdr:from>
    <xdr:to>
      <xdr:col>107</xdr:col>
      <xdr:colOff>101600</xdr:colOff>
      <xdr:row>56</xdr:row>
      <xdr:rowOff>168326</xdr:rowOff>
    </xdr:to>
    <xdr:sp macro="" textlink="">
      <xdr:nvSpPr>
        <xdr:cNvPr id="801" name="フローチャート: 判断 800"/>
        <xdr:cNvSpPr/>
      </xdr:nvSpPr>
      <xdr:spPr>
        <a:xfrm>
          <a:off x="203835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13403</xdr:rowOff>
    </xdr:from>
    <xdr:ext cx="469744" cy="259045"/>
    <xdr:sp macro="" textlink="">
      <xdr:nvSpPr>
        <xdr:cNvPr id="802" name="テキスト ボックス 801"/>
        <xdr:cNvSpPr txBox="1"/>
      </xdr:nvSpPr>
      <xdr:spPr>
        <a:xfrm>
          <a:off x="20199428" y="944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136099</xdr:rowOff>
    </xdr:from>
    <xdr:to>
      <xdr:col>102</xdr:col>
      <xdr:colOff>114300</xdr:colOff>
      <xdr:row>57</xdr:row>
      <xdr:rowOff>138900</xdr:rowOff>
    </xdr:to>
    <xdr:cxnSp macro="">
      <xdr:nvCxnSpPr>
        <xdr:cNvPr id="803" name="直線コネクタ 802"/>
        <xdr:cNvCxnSpPr/>
      </xdr:nvCxnSpPr>
      <xdr:spPr>
        <a:xfrm>
          <a:off x="18656300" y="9908749"/>
          <a:ext cx="889000" cy="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61125</xdr:rowOff>
    </xdr:from>
    <xdr:to>
      <xdr:col>102</xdr:col>
      <xdr:colOff>165100</xdr:colOff>
      <xdr:row>56</xdr:row>
      <xdr:rowOff>162725</xdr:rowOff>
    </xdr:to>
    <xdr:sp macro="" textlink="">
      <xdr:nvSpPr>
        <xdr:cNvPr id="804" name="フローチャート: 判断 803"/>
        <xdr:cNvSpPr/>
      </xdr:nvSpPr>
      <xdr:spPr>
        <a:xfrm>
          <a:off x="19494500" y="966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7802</xdr:rowOff>
    </xdr:from>
    <xdr:ext cx="469744" cy="259045"/>
    <xdr:sp macro="" textlink="">
      <xdr:nvSpPr>
        <xdr:cNvPr id="805" name="テキスト ボックス 804"/>
        <xdr:cNvSpPr txBox="1"/>
      </xdr:nvSpPr>
      <xdr:spPr>
        <a:xfrm>
          <a:off x="19310428" y="943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71812</xdr:rowOff>
    </xdr:from>
    <xdr:to>
      <xdr:col>98</xdr:col>
      <xdr:colOff>38100</xdr:colOff>
      <xdr:row>57</xdr:row>
      <xdr:rowOff>1962</xdr:rowOff>
    </xdr:to>
    <xdr:sp macro="" textlink="">
      <xdr:nvSpPr>
        <xdr:cNvPr id="806" name="フローチャート: 判断 805"/>
        <xdr:cNvSpPr/>
      </xdr:nvSpPr>
      <xdr:spPr>
        <a:xfrm>
          <a:off x="18605500" y="967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18489</xdr:rowOff>
    </xdr:from>
    <xdr:ext cx="469744" cy="259045"/>
    <xdr:sp macro="" textlink="">
      <xdr:nvSpPr>
        <xdr:cNvPr id="807" name="テキスト ボックス 806"/>
        <xdr:cNvSpPr txBox="1"/>
      </xdr:nvSpPr>
      <xdr:spPr>
        <a:xfrm>
          <a:off x="18421428" y="944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85299</xdr:rowOff>
    </xdr:from>
    <xdr:to>
      <xdr:col>116</xdr:col>
      <xdr:colOff>114300</xdr:colOff>
      <xdr:row>58</xdr:row>
      <xdr:rowOff>15449</xdr:rowOff>
    </xdr:to>
    <xdr:sp macro="" textlink="">
      <xdr:nvSpPr>
        <xdr:cNvPr id="813" name="楕円 812"/>
        <xdr:cNvSpPr/>
      </xdr:nvSpPr>
      <xdr:spPr>
        <a:xfrm>
          <a:off x="22110700" y="985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226</xdr:rowOff>
    </xdr:from>
    <xdr:ext cx="469744" cy="259045"/>
    <xdr:sp macro="" textlink="">
      <xdr:nvSpPr>
        <xdr:cNvPr id="814" name="貸付金該当値テキスト"/>
        <xdr:cNvSpPr txBox="1"/>
      </xdr:nvSpPr>
      <xdr:spPr>
        <a:xfrm>
          <a:off x="22212300" y="977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86671</xdr:rowOff>
    </xdr:from>
    <xdr:to>
      <xdr:col>112</xdr:col>
      <xdr:colOff>38100</xdr:colOff>
      <xdr:row>58</xdr:row>
      <xdr:rowOff>16821</xdr:rowOff>
    </xdr:to>
    <xdr:sp macro="" textlink="">
      <xdr:nvSpPr>
        <xdr:cNvPr id="815" name="楕円 814"/>
        <xdr:cNvSpPr/>
      </xdr:nvSpPr>
      <xdr:spPr>
        <a:xfrm>
          <a:off x="21272500" y="985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7948</xdr:rowOff>
    </xdr:from>
    <xdr:ext cx="469744" cy="259045"/>
    <xdr:sp macro="" textlink="">
      <xdr:nvSpPr>
        <xdr:cNvPr id="816" name="テキスト ボックス 815"/>
        <xdr:cNvSpPr txBox="1"/>
      </xdr:nvSpPr>
      <xdr:spPr>
        <a:xfrm>
          <a:off x="21088428" y="995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87243</xdr:rowOff>
    </xdr:from>
    <xdr:to>
      <xdr:col>107</xdr:col>
      <xdr:colOff>101600</xdr:colOff>
      <xdr:row>58</xdr:row>
      <xdr:rowOff>17393</xdr:rowOff>
    </xdr:to>
    <xdr:sp macro="" textlink="">
      <xdr:nvSpPr>
        <xdr:cNvPr id="817" name="楕円 816"/>
        <xdr:cNvSpPr/>
      </xdr:nvSpPr>
      <xdr:spPr>
        <a:xfrm>
          <a:off x="20383500" y="985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8520</xdr:rowOff>
    </xdr:from>
    <xdr:ext cx="469744" cy="259045"/>
    <xdr:sp macro="" textlink="">
      <xdr:nvSpPr>
        <xdr:cNvPr id="818" name="テキスト ボックス 817"/>
        <xdr:cNvSpPr txBox="1"/>
      </xdr:nvSpPr>
      <xdr:spPr>
        <a:xfrm>
          <a:off x="20199428" y="995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88100</xdr:rowOff>
    </xdr:from>
    <xdr:to>
      <xdr:col>102</xdr:col>
      <xdr:colOff>165100</xdr:colOff>
      <xdr:row>58</xdr:row>
      <xdr:rowOff>18250</xdr:rowOff>
    </xdr:to>
    <xdr:sp macro="" textlink="">
      <xdr:nvSpPr>
        <xdr:cNvPr id="819" name="楕円 818"/>
        <xdr:cNvSpPr/>
      </xdr:nvSpPr>
      <xdr:spPr>
        <a:xfrm>
          <a:off x="19494500" y="986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9377</xdr:rowOff>
    </xdr:from>
    <xdr:ext cx="469744" cy="259045"/>
    <xdr:sp macro="" textlink="">
      <xdr:nvSpPr>
        <xdr:cNvPr id="820" name="テキスト ボックス 819"/>
        <xdr:cNvSpPr txBox="1"/>
      </xdr:nvSpPr>
      <xdr:spPr>
        <a:xfrm>
          <a:off x="19310428" y="995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85299</xdr:rowOff>
    </xdr:from>
    <xdr:to>
      <xdr:col>98</xdr:col>
      <xdr:colOff>38100</xdr:colOff>
      <xdr:row>58</xdr:row>
      <xdr:rowOff>15449</xdr:rowOff>
    </xdr:to>
    <xdr:sp macro="" textlink="">
      <xdr:nvSpPr>
        <xdr:cNvPr id="821" name="楕円 820"/>
        <xdr:cNvSpPr/>
      </xdr:nvSpPr>
      <xdr:spPr>
        <a:xfrm>
          <a:off x="18605500" y="985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6576</xdr:rowOff>
    </xdr:from>
    <xdr:ext cx="469744" cy="259045"/>
    <xdr:sp macro="" textlink="">
      <xdr:nvSpPr>
        <xdr:cNvPr id="822" name="テキスト ボックス 821"/>
        <xdr:cNvSpPr txBox="1"/>
      </xdr:nvSpPr>
      <xdr:spPr>
        <a:xfrm>
          <a:off x="18421428" y="995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30680</xdr:rowOff>
    </xdr:from>
    <xdr:to>
      <xdr:col>116</xdr:col>
      <xdr:colOff>62864</xdr:colOff>
      <xdr:row>78</xdr:row>
      <xdr:rowOff>50637</xdr:rowOff>
    </xdr:to>
    <xdr:cxnSp macro="">
      <xdr:nvCxnSpPr>
        <xdr:cNvPr id="845" name="直線コネクタ 844"/>
        <xdr:cNvCxnSpPr/>
      </xdr:nvCxnSpPr>
      <xdr:spPr>
        <a:xfrm flipV="1">
          <a:off x="22159595" y="12032180"/>
          <a:ext cx="1269" cy="1391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54464</xdr:rowOff>
    </xdr:from>
    <xdr:ext cx="534377" cy="259045"/>
    <xdr:sp macro="" textlink="">
      <xdr:nvSpPr>
        <xdr:cNvPr id="846" name="繰出金最小値テキスト"/>
        <xdr:cNvSpPr txBox="1"/>
      </xdr:nvSpPr>
      <xdr:spPr>
        <a:xfrm>
          <a:off x="22212300" y="1342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50637</xdr:rowOff>
    </xdr:from>
    <xdr:to>
      <xdr:col>116</xdr:col>
      <xdr:colOff>152400</xdr:colOff>
      <xdr:row>78</xdr:row>
      <xdr:rowOff>50637</xdr:rowOff>
    </xdr:to>
    <xdr:cxnSp macro="">
      <xdr:nvCxnSpPr>
        <xdr:cNvPr id="847" name="直線コネクタ 846"/>
        <xdr:cNvCxnSpPr/>
      </xdr:nvCxnSpPr>
      <xdr:spPr>
        <a:xfrm>
          <a:off x="22072600" y="13423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148807</xdr:rowOff>
    </xdr:from>
    <xdr:ext cx="534377" cy="259045"/>
    <xdr:sp macro="" textlink="">
      <xdr:nvSpPr>
        <xdr:cNvPr id="848" name="繰出金最大値テキスト"/>
        <xdr:cNvSpPr txBox="1"/>
      </xdr:nvSpPr>
      <xdr:spPr>
        <a:xfrm>
          <a:off x="22212300" y="1180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30680</xdr:rowOff>
    </xdr:from>
    <xdr:to>
      <xdr:col>116</xdr:col>
      <xdr:colOff>152400</xdr:colOff>
      <xdr:row>70</xdr:row>
      <xdr:rowOff>30680</xdr:rowOff>
    </xdr:to>
    <xdr:cxnSp macro="">
      <xdr:nvCxnSpPr>
        <xdr:cNvPr id="849" name="直線コネクタ 848"/>
        <xdr:cNvCxnSpPr/>
      </xdr:nvCxnSpPr>
      <xdr:spPr>
        <a:xfrm>
          <a:off x="22072600" y="1203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158217</xdr:rowOff>
    </xdr:from>
    <xdr:to>
      <xdr:col>116</xdr:col>
      <xdr:colOff>63500</xdr:colOff>
      <xdr:row>73</xdr:row>
      <xdr:rowOff>16736</xdr:rowOff>
    </xdr:to>
    <xdr:cxnSp macro="">
      <xdr:nvCxnSpPr>
        <xdr:cNvPr id="850" name="直線コネクタ 849"/>
        <xdr:cNvCxnSpPr/>
      </xdr:nvCxnSpPr>
      <xdr:spPr>
        <a:xfrm>
          <a:off x="21323300" y="12159717"/>
          <a:ext cx="838200" cy="37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88884</xdr:rowOff>
    </xdr:from>
    <xdr:ext cx="534377" cy="259045"/>
    <xdr:sp macro="" textlink="">
      <xdr:nvSpPr>
        <xdr:cNvPr id="851" name="繰出金平均値テキスト"/>
        <xdr:cNvSpPr txBox="1"/>
      </xdr:nvSpPr>
      <xdr:spPr>
        <a:xfrm>
          <a:off x="22212300" y="1277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110457</xdr:rowOff>
    </xdr:from>
    <xdr:to>
      <xdr:col>116</xdr:col>
      <xdr:colOff>114300</xdr:colOff>
      <xdr:row>75</xdr:row>
      <xdr:rowOff>40607</xdr:rowOff>
    </xdr:to>
    <xdr:sp macro="" textlink="">
      <xdr:nvSpPr>
        <xdr:cNvPr id="852" name="フローチャート: 判断 851"/>
        <xdr:cNvSpPr/>
      </xdr:nvSpPr>
      <xdr:spPr>
        <a:xfrm>
          <a:off x="221107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158217</xdr:rowOff>
    </xdr:from>
    <xdr:to>
      <xdr:col>111</xdr:col>
      <xdr:colOff>177800</xdr:colOff>
      <xdr:row>71</xdr:row>
      <xdr:rowOff>78549</xdr:rowOff>
    </xdr:to>
    <xdr:cxnSp macro="">
      <xdr:nvCxnSpPr>
        <xdr:cNvPr id="853" name="直線コネクタ 852"/>
        <xdr:cNvCxnSpPr/>
      </xdr:nvCxnSpPr>
      <xdr:spPr>
        <a:xfrm flipV="1">
          <a:off x="20434300" y="12159717"/>
          <a:ext cx="889000" cy="9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156108</xdr:rowOff>
    </xdr:from>
    <xdr:to>
      <xdr:col>112</xdr:col>
      <xdr:colOff>38100</xdr:colOff>
      <xdr:row>74</xdr:row>
      <xdr:rowOff>86258</xdr:rowOff>
    </xdr:to>
    <xdr:sp macro="" textlink="">
      <xdr:nvSpPr>
        <xdr:cNvPr id="854" name="フローチャート: 判断 853"/>
        <xdr:cNvSpPr/>
      </xdr:nvSpPr>
      <xdr:spPr>
        <a:xfrm>
          <a:off x="21272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77385</xdr:rowOff>
    </xdr:from>
    <xdr:ext cx="534377" cy="259045"/>
    <xdr:sp macro="" textlink="">
      <xdr:nvSpPr>
        <xdr:cNvPr id="855" name="テキスト ボックス 854"/>
        <xdr:cNvSpPr txBox="1"/>
      </xdr:nvSpPr>
      <xdr:spPr>
        <a:xfrm>
          <a:off x="21056111" y="1276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78549</xdr:rowOff>
    </xdr:from>
    <xdr:to>
      <xdr:col>107</xdr:col>
      <xdr:colOff>50800</xdr:colOff>
      <xdr:row>71</xdr:row>
      <xdr:rowOff>157005</xdr:rowOff>
    </xdr:to>
    <xdr:cxnSp macro="">
      <xdr:nvCxnSpPr>
        <xdr:cNvPr id="856" name="直線コネクタ 855"/>
        <xdr:cNvCxnSpPr/>
      </xdr:nvCxnSpPr>
      <xdr:spPr>
        <a:xfrm flipV="1">
          <a:off x="19545300" y="12251499"/>
          <a:ext cx="889000" cy="7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145662</xdr:rowOff>
    </xdr:from>
    <xdr:to>
      <xdr:col>107</xdr:col>
      <xdr:colOff>101600</xdr:colOff>
      <xdr:row>74</xdr:row>
      <xdr:rowOff>75812</xdr:rowOff>
    </xdr:to>
    <xdr:sp macro="" textlink="">
      <xdr:nvSpPr>
        <xdr:cNvPr id="857" name="フローチャート: 判断 856"/>
        <xdr:cNvSpPr/>
      </xdr:nvSpPr>
      <xdr:spPr>
        <a:xfrm>
          <a:off x="20383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66939</xdr:rowOff>
    </xdr:from>
    <xdr:ext cx="534377" cy="259045"/>
    <xdr:sp macro="" textlink="">
      <xdr:nvSpPr>
        <xdr:cNvPr id="858" name="テキスト ボックス 857"/>
        <xdr:cNvSpPr txBox="1"/>
      </xdr:nvSpPr>
      <xdr:spPr>
        <a:xfrm>
          <a:off x="20167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153416</xdr:rowOff>
    </xdr:from>
    <xdr:to>
      <xdr:col>102</xdr:col>
      <xdr:colOff>114300</xdr:colOff>
      <xdr:row>71</xdr:row>
      <xdr:rowOff>157005</xdr:rowOff>
    </xdr:to>
    <xdr:cxnSp macro="">
      <xdr:nvCxnSpPr>
        <xdr:cNvPr id="859" name="直線コネクタ 858"/>
        <xdr:cNvCxnSpPr/>
      </xdr:nvCxnSpPr>
      <xdr:spPr>
        <a:xfrm>
          <a:off x="18656300" y="12326366"/>
          <a:ext cx="8890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146873</xdr:rowOff>
    </xdr:from>
    <xdr:to>
      <xdr:col>102</xdr:col>
      <xdr:colOff>165100</xdr:colOff>
      <xdr:row>74</xdr:row>
      <xdr:rowOff>77023</xdr:rowOff>
    </xdr:to>
    <xdr:sp macro="" textlink="">
      <xdr:nvSpPr>
        <xdr:cNvPr id="860" name="フローチャート: 判断 859"/>
        <xdr:cNvSpPr/>
      </xdr:nvSpPr>
      <xdr:spPr>
        <a:xfrm>
          <a:off x="194945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68150</xdr:rowOff>
    </xdr:from>
    <xdr:ext cx="534377" cy="259045"/>
    <xdr:sp macro="" textlink="">
      <xdr:nvSpPr>
        <xdr:cNvPr id="861" name="テキスト ボックス 860"/>
        <xdr:cNvSpPr txBox="1"/>
      </xdr:nvSpPr>
      <xdr:spPr>
        <a:xfrm>
          <a:off x="19278111" y="1275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117818</xdr:rowOff>
    </xdr:from>
    <xdr:to>
      <xdr:col>98</xdr:col>
      <xdr:colOff>38100</xdr:colOff>
      <xdr:row>74</xdr:row>
      <xdr:rowOff>47968</xdr:rowOff>
    </xdr:to>
    <xdr:sp macro="" textlink="">
      <xdr:nvSpPr>
        <xdr:cNvPr id="862" name="フローチャート: 判断 861"/>
        <xdr:cNvSpPr/>
      </xdr:nvSpPr>
      <xdr:spPr>
        <a:xfrm>
          <a:off x="18605500" y="126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39095</xdr:rowOff>
    </xdr:from>
    <xdr:ext cx="534377" cy="259045"/>
    <xdr:sp macro="" textlink="">
      <xdr:nvSpPr>
        <xdr:cNvPr id="863" name="テキスト ボックス 862"/>
        <xdr:cNvSpPr txBox="1"/>
      </xdr:nvSpPr>
      <xdr:spPr>
        <a:xfrm>
          <a:off x="18389111" y="127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137386</xdr:rowOff>
    </xdr:from>
    <xdr:to>
      <xdr:col>116</xdr:col>
      <xdr:colOff>114300</xdr:colOff>
      <xdr:row>73</xdr:row>
      <xdr:rowOff>67536</xdr:rowOff>
    </xdr:to>
    <xdr:sp macro="" textlink="">
      <xdr:nvSpPr>
        <xdr:cNvPr id="869" name="楕円 868"/>
        <xdr:cNvSpPr/>
      </xdr:nvSpPr>
      <xdr:spPr>
        <a:xfrm>
          <a:off x="22110700" y="1248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160263</xdr:rowOff>
    </xdr:from>
    <xdr:ext cx="534377" cy="259045"/>
    <xdr:sp macro="" textlink="">
      <xdr:nvSpPr>
        <xdr:cNvPr id="870" name="繰出金該当値テキスト"/>
        <xdr:cNvSpPr txBox="1"/>
      </xdr:nvSpPr>
      <xdr:spPr>
        <a:xfrm>
          <a:off x="22212300" y="1233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107417</xdr:rowOff>
    </xdr:from>
    <xdr:to>
      <xdr:col>112</xdr:col>
      <xdr:colOff>38100</xdr:colOff>
      <xdr:row>71</xdr:row>
      <xdr:rowOff>37567</xdr:rowOff>
    </xdr:to>
    <xdr:sp macro="" textlink="">
      <xdr:nvSpPr>
        <xdr:cNvPr id="871" name="楕円 870"/>
        <xdr:cNvSpPr/>
      </xdr:nvSpPr>
      <xdr:spPr>
        <a:xfrm>
          <a:off x="21272500" y="1210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54094</xdr:rowOff>
    </xdr:from>
    <xdr:ext cx="534377" cy="259045"/>
    <xdr:sp macro="" textlink="">
      <xdr:nvSpPr>
        <xdr:cNvPr id="872" name="テキスト ボックス 871"/>
        <xdr:cNvSpPr txBox="1"/>
      </xdr:nvSpPr>
      <xdr:spPr>
        <a:xfrm>
          <a:off x="21056111" y="1188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27749</xdr:rowOff>
    </xdr:from>
    <xdr:to>
      <xdr:col>107</xdr:col>
      <xdr:colOff>101600</xdr:colOff>
      <xdr:row>71</xdr:row>
      <xdr:rowOff>129349</xdr:rowOff>
    </xdr:to>
    <xdr:sp macro="" textlink="">
      <xdr:nvSpPr>
        <xdr:cNvPr id="873" name="楕円 872"/>
        <xdr:cNvSpPr/>
      </xdr:nvSpPr>
      <xdr:spPr>
        <a:xfrm>
          <a:off x="20383500" y="1220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145876</xdr:rowOff>
    </xdr:from>
    <xdr:ext cx="534377" cy="259045"/>
    <xdr:sp macro="" textlink="">
      <xdr:nvSpPr>
        <xdr:cNvPr id="874" name="テキスト ボックス 873"/>
        <xdr:cNvSpPr txBox="1"/>
      </xdr:nvSpPr>
      <xdr:spPr>
        <a:xfrm>
          <a:off x="20167111" y="1197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106205</xdr:rowOff>
    </xdr:from>
    <xdr:to>
      <xdr:col>102</xdr:col>
      <xdr:colOff>165100</xdr:colOff>
      <xdr:row>72</xdr:row>
      <xdr:rowOff>36355</xdr:rowOff>
    </xdr:to>
    <xdr:sp macro="" textlink="">
      <xdr:nvSpPr>
        <xdr:cNvPr id="875" name="楕円 874"/>
        <xdr:cNvSpPr/>
      </xdr:nvSpPr>
      <xdr:spPr>
        <a:xfrm>
          <a:off x="19494500" y="1227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52882</xdr:rowOff>
    </xdr:from>
    <xdr:ext cx="534377" cy="259045"/>
    <xdr:sp macro="" textlink="">
      <xdr:nvSpPr>
        <xdr:cNvPr id="876" name="テキスト ボックス 875"/>
        <xdr:cNvSpPr txBox="1"/>
      </xdr:nvSpPr>
      <xdr:spPr>
        <a:xfrm>
          <a:off x="19278111" y="1205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102616</xdr:rowOff>
    </xdr:from>
    <xdr:to>
      <xdr:col>98</xdr:col>
      <xdr:colOff>38100</xdr:colOff>
      <xdr:row>72</xdr:row>
      <xdr:rowOff>32766</xdr:rowOff>
    </xdr:to>
    <xdr:sp macro="" textlink="">
      <xdr:nvSpPr>
        <xdr:cNvPr id="877" name="楕円 876"/>
        <xdr:cNvSpPr/>
      </xdr:nvSpPr>
      <xdr:spPr>
        <a:xfrm>
          <a:off x="18605500" y="122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49293</xdr:rowOff>
    </xdr:from>
    <xdr:ext cx="534377" cy="259045"/>
    <xdr:sp macro="" textlink="">
      <xdr:nvSpPr>
        <xdr:cNvPr id="878" name="テキスト ボックス 877"/>
        <xdr:cNvSpPr txBox="1"/>
      </xdr:nvSpPr>
      <xdr:spPr>
        <a:xfrm>
          <a:off x="18389111" y="1205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9" name="直線コネクタ 888"/>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0" name="テキスト ボックス 889"/>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3" name="直線コネクタ 892"/>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4" name="テキスト ボックス 893"/>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8" name="直線コネクタ 897"/>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899"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0" name="直線コネクタ 899"/>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1"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2" name="直線コネクタ 901"/>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3" name="直線コネクタ 902"/>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4"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5" name="フローチャート: 判断 904"/>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6" name="直線コネクタ 905"/>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07" name="フローチャート: 判断 906"/>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08" name="テキスト ボックス 90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9" name="直線コネクタ 908"/>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0" name="フローチャート: 判断 909"/>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1" name="テキスト ボックス 910"/>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2" name="直線コネクタ 911"/>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3" name="フローチャート: 判断 912"/>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14" name="テキスト ボックス 913"/>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5" name="フローチャート: 判断 914"/>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6" name="テキスト ボックス 915"/>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2" name="楕円 921"/>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3"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4" name="楕円 923"/>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25" name="テキスト ボックス 924"/>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6" name="楕円 925"/>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7" name="テキスト ボックス 926"/>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8" name="楕円 927"/>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9" name="テキスト ボックス 928"/>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0" name="楕円 929"/>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1" name="テキスト ボックス 930"/>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物件費は類似団体平均や大分県平均を上回り、住民一人当たり</a:t>
          </a:r>
          <a:r>
            <a:rPr kumimoji="1" lang="en-US" altLang="ja-JP" sz="1300">
              <a:latin typeface="ＭＳ Ｐゴシック" panose="020B0600070205080204" pitchFamily="50" charset="-128"/>
              <a:ea typeface="ＭＳ Ｐゴシック" panose="020B0600070205080204" pitchFamily="50" charset="-128"/>
            </a:rPr>
            <a:t>106,607</a:t>
          </a:r>
          <a:r>
            <a:rPr kumimoji="1" lang="ja-JP" altLang="en-US" sz="1300">
              <a:latin typeface="ＭＳ Ｐゴシック" panose="020B0600070205080204" pitchFamily="50" charset="-128"/>
              <a:ea typeface="ＭＳ Ｐゴシック" panose="020B0600070205080204" pitchFamily="50" charset="-128"/>
            </a:rPr>
            <a:t>円となっている。新型コロナウイルス感染症対策に伴う職員テレワーク環境整備や感染症対策物品の購入に加え、学校給食センターの改築に伴う少額備品等の購入費が増加したことがあげられる。扶助費は住民一人当たり</a:t>
          </a:r>
          <a:r>
            <a:rPr kumimoji="1" lang="en-US" altLang="ja-JP" sz="1300">
              <a:latin typeface="ＭＳ Ｐゴシック" panose="020B0600070205080204" pitchFamily="50" charset="-128"/>
              <a:ea typeface="ＭＳ Ｐゴシック" panose="020B0600070205080204" pitchFamily="50" charset="-128"/>
            </a:rPr>
            <a:t>127,973</a:t>
          </a:r>
          <a:r>
            <a:rPr kumimoji="1" lang="ja-JP" altLang="en-US" sz="1300">
              <a:latin typeface="ＭＳ Ｐゴシック" panose="020B0600070205080204" pitchFamily="50" charset="-128"/>
              <a:ea typeface="ＭＳ Ｐゴシック" panose="020B0600070205080204" pitchFamily="50" charset="-128"/>
            </a:rPr>
            <a:t>円となっており、類似団平均体と比較すると</a:t>
          </a:r>
          <a:r>
            <a:rPr kumimoji="1" lang="en-US" altLang="ja-JP" sz="1300">
              <a:latin typeface="ＭＳ Ｐゴシック" panose="020B0600070205080204" pitchFamily="50" charset="-128"/>
              <a:ea typeface="ＭＳ Ｐゴシック" panose="020B0600070205080204" pitchFamily="50" charset="-128"/>
            </a:rPr>
            <a:t>31,780</a:t>
          </a:r>
          <a:r>
            <a:rPr kumimoji="1" lang="ja-JP" altLang="en-US" sz="1300">
              <a:latin typeface="ＭＳ Ｐゴシック" panose="020B0600070205080204" pitchFamily="50" charset="-128"/>
              <a:ea typeface="ＭＳ Ｐゴシック" panose="020B0600070205080204" pitchFamily="50" charset="-128"/>
            </a:rPr>
            <a:t>円高くなっている。新型コロナウイルス感染症対策に伴う、ひとり親世帯や子育て世帯臨時特別給付金支援事業の実施による事業費の増加や、児童発達支援事業の増加等があげられる。補助費等については全国的に大幅な増となっているが、これは特別定額給付金給付事業の影響によるところが大きいと考えられる。普通建設事業（うち更新整備）については、学校給食センター改築事業や杵築中学校改築事業等の大型事業の事業費減に伴い住民一人当たり</a:t>
          </a:r>
          <a:r>
            <a:rPr kumimoji="1" lang="en-US" altLang="ja-JP" sz="1300">
              <a:latin typeface="ＭＳ Ｐゴシック" panose="020B0600070205080204" pitchFamily="50" charset="-128"/>
              <a:ea typeface="ＭＳ Ｐゴシック" panose="020B0600070205080204" pitchFamily="50" charset="-128"/>
            </a:rPr>
            <a:t>57,712</a:t>
          </a:r>
          <a:r>
            <a:rPr kumimoji="1" lang="ja-JP" altLang="en-US" sz="1300">
              <a:latin typeface="ＭＳ Ｐゴシック" panose="020B0600070205080204" pitchFamily="50" charset="-128"/>
              <a:ea typeface="ＭＳ Ｐゴシック" panose="020B0600070205080204" pitchFamily="50" charset="-128"/>
            </a:rPr>
            <a:t>円となり大きく減少した。公債費については、地方債残高の圧縮を図るため</a:t>
          </a:r>
          <a:r>
            <a:rPr kumimoji="1" lang="en-US" altLang="ja-JP" sz="1300">
              <a:latin typeface="ＭＳ Ｐゴシック" panose="020B0600070205080204" pitchFamily="50" charset="-128"/>
              <a:ea typeface="ＭＳ Ｐゴシック" panose="020B0600070205080204" pitchFamily="50" charset="-128"/>
            </a:rPr>
            <a:t>2,560,253</a:t>
          </a:r>
          <a:r>
            <a:rPr kumimoji="1" lang="ja-JP" altLang="en-US" sz="1300">
              <a:latin typeface="ＭＳ Ｐゴシック" panose="020B0600070205080204" pitchFamily="50" charset="-128"/>
              <a:ea typeface="ＭＳ Ｐゴシック" panose="020B0600070205080204" pitchFamily="50" charset="-128"/>
            </a:rPr>
            <a:t>千円の繰上償還を実施したことから決算額が大きく増額し、結果として住民一人当たり</a:t>
          </a:r>
          <a:r>
            <a:rPr kumimoji="1" lang="en-US" altLang="ja-JP" sz="1300">
              <a:latin typeface="ＭＳ Ｐゴシック" panose="020B0600070205080204" pitchFamily="50" charset="-128"/>
              <a:ea typeface="ＭＳ Ｐゴシック" panose="020B0600070205080204" pitchFamily="50" charset="-128"/>
            </a:rPr>
            <a:t>173,672</a:t>
          </a:r>
          <a:r>
            <a:rPr kumimoji="1" lang="ja-JP" altLang="en-US" sz="1300">
              <a:latin typeface="ＭＳ Ｐゴシック" panose="020B0600070205080204" pitchFamily="50" charset="-128"/>
              <a:ea typeface="ＭＳ Ｐゴシック" panose="020B0600070205080204" pitchFamily="50" charset="-128"/>
            </a:rPr>
            <a:t>円となり類似団体内で最も高い金額となった。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28,235
28,084
280.08
27,296,056
26,740,223
445,697
10,551,210
22,713,839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124460</xdr:rowOff>
    </xdr:from>
    <xdr:to>
      <xdr:col>24</xdr:col>
      <xdr:colOff>62865</xdr:colOff>
      <xdr:row>38</xdr:row>
      <xdr:rowOff>28448</xdr:rowOff>
    </xdr:to>
    <xdr:cxnSp macro="">
      <xdr:nvCxnSpPr>
        <xdr:cNvPr id="56" name="直線コネクタ 55"/>
        <xdr:cNvCxnSpPr/>
      </xdr:nvCxnSpPr>
      <xdr:spPr>
        <a:xfrm flipV="1">
          <a:off x="4633595" y="5439410"/>
          <a:ext cx="1270" cy="110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32275</xdr:rowOff>
    </xdr:from>
    <xdr:ext cx="469744" cy="259045"/>
    <xdr:sp macro="" textlink="">
      <xdr:nvSpPr>
        <xdr:cNvPr id="57" name="議会費最小値テキスト"/>
        <xdr:cNvSpPr txBox="1"/>
      </xdr:nvSpPr>
      <xdr:spPr>
        <a:xfrm>
          <a:off x="4686300" y="654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28448</xdr:rowOff>
    </xdr:from>
    <xdr:to>
      <xdr:col>24</xdr:col>
      <xdr:colOff>152400</xdr:colOff>
      <xdr:row>38</xdr:row>
      <xdr:rowOff>28448</xdr:rowOff>
    </xdr:to>
    <xdr:cxnSp macro="">
      <xdr:nvCxnSpPr>
        <xdr:cNvPr id="58" name="直線コネクタ 57"/>
        <xdr:cNvCxnSpPr/>
      </xdr:nvCxnSpPr>
      <xdr:spPr>
        <a:xfrm>
          <a:off x="4546600" y="6543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71137</xdr:rowOff>
    </xdr:from>
    <xdr:ext cx="469744" cy="259045"/>
    <xdr:sp macro="" textlink="">
      <xdr:nvSpPr>
        <xdr:cNvPr id="59" name="議会費最大値テキスト"/>
        <xdr:cNvSpPr txBox="1"/>
      </xdr:nvSpPr>
      <xdr:spPr>
        <a:xfrm>
          <a:off x="4686300" y="521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124460</xdr:rowOff>
    </xdr:from>
    <xdr:to>
      <xdr:col>24</xdr:col>
      <xdr:colOff>152400</xdr:colOff>
      <xdr:row>31</xdr:row>
      <xdr:rowOff>124460</xdr:rowOff>
    </xdr:to>
    <xdr:cxnSp macro="">
      <xdr:nvCxnSpPr>
        <xdr:cNvPr id="60" name="直線コネクタ 59"/>
        <xdr:cNvCxnSpPr/>
      </xdr:nvCxnSpPr>
      <xdr:spPr>
        <a:xfrm>
          <a:off x="4546600" y="54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152654</xdr:rowOff>
    </xdr:from>
    <xdr:to>
      <xdr:col>24</xdr:col>
      <xdr:colOff>63500</xdr:colOff>
      <xdr:row>35</xdr:row>
      <xdr:rowOff>40830</xdr:rowOff>
    </xdr:to>
    <xdr:cxnSp macro="">
      <xdr:nvCxnSpPr>
        <xdr:cNvPr id="61" name="直線コネクタ 60"/>
        <xdr:cNvCxnSpPr/>
      </xdr:nvCxnSpPr>
      <xdr:spPr>
        <a:xfrm>
          <a:off x="3797300" y="5981954"/>
          <a:ext cx="838200" cy="5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96664</xdr:rowOff>
    </xdr:from>
    <xdr:ext cx="469744" cy="259045"/>
    <xdr:sp macro="" textlink="">
      <xdr:nvSpPr>
        <xdr:cNvPr id="62" name="議会費平均値テキスト"/>
        <xdr:cNvSpPr txBox="1"/>
      </xdr:nvSpPr>
      <xdr:spPr>
        <a:xfrm>
          <a:off x="4686300" y="6097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118237</xdr:rowOff>
    </xdr:from>
    <xdr:to>
      <xdr:col>24</xdr:col>
      <xdr:colOff>114300</xdr:colOff>
      <xdr:row>36</xdr:row>
      <xdr:rowOff>48387</xdr:rowOff>
    </xdr:to>
    <xdr:sp macro="" textlink="">
      <xdr:nvSpPr>
        <xdr:cNvPr id="63" name="フローチャート: 判断 62"/>
        <xdr:cNvSpPr/>
      </xdr:nvSpPr>
      <xdr:spPr>
        <a:xfrm>
          <a:off x="45847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126365</xdr:rowOff>
    </xdr:from>
    <xdr:to>
      <xdr:col>19</xdr:col>
      <xdr:colOff>177800</xdr:colOff>
      <xdr:row>34</xdr:row>
      <xdr:rowOff>152654</xdr:rowOff>
    </xdr:to>
    <xdr:cxnSp macro="">
      <xdr:nvCxnSpPr>
        <xdr:cNvPr id="64" name="直線コネクタ 63"/>
        <xdr:cNvCxnSpPr/>
      </xdr:nvCxnSpPr>
      <xdr:spPr>
        <a:xfrm>
          <a:off x="2908300" y="5955665"/>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98425</xdr:rowOff>
    </xdr:from>
    <xdr:to>
      <xdr:col>20</xdr:col>
      <xdr:colOff>38100</xdr:colOff>
      <xdr:row>36</xdr:row>
      <xdr:rowOff>28575</xdr:rowOff>
    </xdr:to>
    <xdr:sp macro="" textlink="">
      <xdr:nvSpPr>
        <xdr:cNvPr id="65" name="フローチャート: 判断 64"/>
        <xdr:cNvSpPr/>
      </xdr:nvSpPr>
      <xdr:spPr>
        <a:xfrm>
          <a:off x="3746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19702</xdr:rowOff>
    </xdr:from>
    <xdr:ext cx="469744" cy="259045"/>
    <xdr:sp macro="" textlink="">
      <xdr:nvSpPr>
        <xdr:cNvPr id="66" name="テキスト ボックス 65"/>
        <xdr:cNvSpPr txBox="1"/>
      </xdr:nvSpPr>
      <xdr:spPr>
        <a:xfrm>
          <a:off x="3562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126365</xdr:rowOff>
    </xdr:from>
    <xdr:to>
      <xdr:col>15</xdr:col>
      <xdr:colOff>50800</xdr:colOff>
      <xdr:row>34</xdr:row>
      <xdr:rowOff>130366</xdr:rowOff>
    </xdr:to>
    <xdr:cxnSp macro="">
      <xdr:nvCxnSpPr>
        <xdr:cNvPr id="67" name="直線コネクタ 66"/>
        <xdr:cNvCxnSpPr/>
      </xdr:nvCxnSpPr>
      <xdr:spPr>
        <a:xfrm flipV="1">
          <a:off x="2019300" y="5955665"/>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115189</xdr:rowOff>
    </xdr:from>
    <xdr:to>
      <xdr:col>15</xdr:col>
      <xdr:colOff>101600</xdr:colOff>
      <xdr:row>36</xdr:row>
      <xdr:rowOff>45339</xdr:rowOff>
    </xdr:to>
    <xdr:sp macro="" textlink="">
      <xdr:nvSpPr>
        <xdr:cNvPr id="68" name="フローチャート: 判断 67"/>
        <xdr:cNvSpPr/>
      </xdr:nvSpPr>
      <xdr:spPr>
        <a:xfrm>
          <a:off x="2857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36466</xdr:rowOff>
    </xdr:from>
    <xdr:ext cx="469744" cy="259045"/>
    <xdr:sp macro="" textlink="">
      <xdr:nvSpPr>
        <xdr:cNvPr id="69" name="テキスト ボックス 68"/>
        <xdr:cNvSpPr txBox="1"/>
      </xdr:nvSpPr>
      <xdr:spPr>
        <a:xfrm>
          <a:off x="2673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130366</xdr:rowOff>
    </xdr:from>
    <xdr:to>
      <xdr:col>10</xdr:col>
      <xdr:colOff>114300</xdr:colOff>
      <xdr:row>35</xdr:row>
      <xdr:rowOff>23495</xdr:rowOff>
    </xdr:to>
    <xdr:cxnSp macro="">
      <xdr:nvCxnSpPr>
        <xdr:cNvPr id="70" name="直線コネクタ 69"/>
        <xdr:cNvCxnSpPr/>
      </xdr:nvCxnSpPr>
      <xdr:spPr>
        <a:xfrm flipV="1">
          <a:off x="1130300" y="5959666"/>
          <a:ext cx="88900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138811</xdr:rowOff>
    </xdr:from>
    <xdr:to>
      <xdr:col>10</xdr:col>
      <xdr:colOff>165100</xdr:colOff>
      <xdr:row>36</xdr:row>
      <xdr:rowOff>68961</xdr:rowOff>
    </xdr:to>
    <xdr:sp macro="" textlink="">
      <xdr:nvSpPr>
        <xdr:cNvPr id="71" name="フローチャート: 判断 70"/>
        <xdr:cNvSpPr/>
      </xdr:nvSpPr>
      <xdr:spPr>
        <a:xfrm>
          <a:off x="1968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60088</xdr:rowOff>
    </xdr:from>
    <xdr:ext cx="469744" cy="259045"/>
    <xdr:sp macro="" textlink="">
      <xdr:nvSpPr>
        <xdr:cNvPr id="72" name="テキスト ボックス 71"/>
        <xdr:cNvSpPr txBox="1"/>
      </xdr:nvSpPr>
      <xdr:spPr>
        <a:xfrm>
          <a:off x="1784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139573</xdr:rowOff>
    </xdr:from>
    <xdr:to>
      <xdr:col>6</xdr:col>
      <xdr:colOff>38100</xdr:colOff>
      <xdr:row>36</xdr:row>
      <xdr:rowOff>69723</xdr:rowOff>
    </xdr:to>
    <xdr:sp macro="" textlink="">
      <xdr:nvSpPr>
        <xdr:cNvPr id="73" name="フローチャート: 判断 72"/>
        <xdr:cNvSpPr/>
      </xdr:nvSpPr>
      <xdr:spPr>
        <a:xfrm>
          <a:off x="1079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60850</xdr:rowOff>
    </xdr:from>
    <xdr:ext cx="469744" cy="259045"/>
    <xdr:sp macro="" textlink="">
      <xdr:nvSpPr>
        <xdr:cNvPr id="74" name="テキスト ボックス 73"/>
        <xdr:cNvSpPr txBox="1"/>
      </xdr:nvSpPr>
      <xdr:spPr>
        <a:xfrm>
          <a:off x="895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161480</xdr:rowOff>
    </xdr:from>
    <xdr:to>
      <xdr:col>24</xdr:col>
      <xdr:colOff>114300</xdr:colOff>
      <xdr:row>35</xdr:row>
      <xdr:rowOff>91630</xdr:rowOff>
    </xdr:to>
    <xdr:sp macro="" textlink="">
      <xdr:nvSpPr>
        <xdr:cNvPr id="80" name="楕円 79"/>
        <xdr:cNvSpPr/>
      </xdr:nvSpPr>
      <xdr:spPr>
        <a:xfrm>
          <a:off x="4584700" y="599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12907</xdr:rowOff>
    </xdr:from>
    <xdr:ext cx="469744" cy="259045"/>
    <xdr:sp macro="" textlink="">
      <xdr:nvSpPr>
        <xdr:cNvPr id="81" name="議会費該当値テキスト"/>
        <xdr:cNvSpPr txBox="1"/>
      </xdr:nvSpPr>
      <xdr:spPr>
        <a:xfrm>
          <a:off x="4686300" y="584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101854</xdr:rowOff>
    </xdr:from>
    <xdr:to>
      <xdr:col>20</xdr:col>
      <xdr:colOff>38100</xdr:colOff>
      <xdr:row>35</xdr:row>
      <xdr:rowOff>32004</xdr:rowOff>
    </xdr:to>
    <xdr:sp macro="" textlink="">
      <xdr:nvSpPr>
        <xdr:cNvPr id="82" name="楕円 81"/>
        <xdr:cNvSpPr/>
      </xdr:nvSpPr>
      <xdr:spPr>
        <a:xfrm>
          <a:off x="3746500" y="59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48531</xdr:rowOff>
    </xdr:from>
    <xdr:ext cx="469744" cy="259045"/>
    <xdr:sp macro="" textlink="">
      <xdr:nvSpPr>
        <xdr:cNvPr id="83" name="テキスト ボックス 82"/>
        <xdr:cNvSpPr txBox="1"/>
      </xdr:nvSpPr>
      <xdr:spPr>
        <a:xfrm>
          <a:off x="3562428" y="570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75565</xdr:rowOff>
    </xdr:from>
    <xdr:to>
      <xdr:col>15</xdr:col>
      <xdr:colOff>101600</xdr:colOff>
      <xdr:row>35</xdr:row>
      <xdr:rowOff>5715</xdr:rowOff>
    </xdr:to>
    <xdr:sp macro="" textlink="">
      <xdr:nvSpPr>
        <xdr:cNvPr id="84" name="楕円 83"/>
        <xdr:cNvSpPr/>
      </xdr:nvSpPr>
      <xdr:spPr>
        <a:xfrm>
          <a:off x="2857500" y="590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22242</xdr:rowOff>
    </xdr:from>
    <xdr:ext cx="469744" cy="259045"/>
    <xdr:sp macro="" textlink="">
      <xdr:nvSpPr>
        <xdr:cNvPr id="85" name="テキスト ボックス 84"/>
        <xdr:cNvSpPr txBox="1"/>
      </xdr:nvSpPr>
      <xdr:spPr>
        <a:xfrm>
          <a:off x="2673428" y="568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79566</xdr:rowOff>
    </xdr:from>
    <xdr:to>
      <xdr:col>10</xdr:col>
      <xdr:colOff>165100</xdr:colOff>
      <xdr:row>35</xdr:row>
      <xdr:rowOff>9716</xdr:rowOff>
    </xdr:to>
    <xdr:sp macro="" textlink="">
      <xdr:nvSpPr>
        <xdr:cNvPr id="86" name="楕円 85"/>
        <xdr:cNvSpPr/>
      </xdr:nvSpPr>
      <xdr:spPr>
        <a:xfrm>
          <a:off x="1968500" y="590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26243</xdr:rowOff>
    </xdr:from>
    <xdr:ext cx="469744" cy="259045"/>
    <xdr:sp macro="" textlink="">
      <xdr:nvSpPr>
        <xdr:cNvPr id="87" name="テキスト ボックス 86"/>
        <xdr:cNvSpPr txBox="1"/>
      </xdr:nvSpPr>
      <xdr:spPr>
        <a:xfrm>
          <a:off x="1784428" y="568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144145</xdr:rowOff>
    </xdr:from>
    <xdr:to>
      <xdr:col>6</xdr:col>
      <xdr:colOff>38100</xdr:colOff>
      <xdr:row>35</xdr:row>
      <xdr:rowOff>74295</xdr:rowOff>
    </xdr:to>
    <xdr:sp macro="" textlink="">
      <xdr:nvSpPr>
        <xdr:cNvPr id="88" name="楕円 87"/>
        <xdr:cNvSpPr/>
      </xdr:nvSpPr>
      <xdr:spPr>
        <a:xfrm>
          <a:off x="1079500" y="597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90822</xdr:rowOff>
    </xdr:from>
    <xdr:ext cx="469744" cy="259045"/>
    <xdr:sp macro="" textlink="">
      <xdr:nvSpPr>
        <xdr:cNvPr id="89" name="テキスト ボックス 88"/>
        <xdr:cNvSpPr txBox="1"/>
      </xdr:nvSpPr>
      <xdr:spPr>
        <a:xfrm>
          <a:off x="895428" y="574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102" name="テキスト ボックス 101"/>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31971</xdr:rowOff>
    </xdr:from>
    <xdr:to>
      <xdr:col>24</xdr:col>
      <xdr:colOff>62865</xdr:colOff>
      <xdr:row>59</xdr:row>
      <xdr:rowOff>153246</xdr:rowOff>
    </xdr:to>
    <xdr:cxnSp macro="">
      <xdr:nvCxnSpPr>
        <xdr:cNvPr id="116" name="直線コネクタ 115"/>
        <xdr:cNvCxnSpPr/>
      </xdr:nvCxnSpPr>
      <xdr:spPr>
        <a:xfrm flipV="1">
          <a:off x="4633595" y="8775921"/>
          <a:ext cx="1270" cy="149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157073</xdr:rowOff>
    </xdr:from>
    <xdr:ext cx="534377" cy="259045"/>
    <xdr:sp macro="" textlink="">
      <xdr:nvSpPr>
        <xdr:cNvPr id="117" name="総務費最小値テキスト"/>
        <xdr:cNvSpPr txBox="1"/>
      </xdr:nvSpPr>
      <xdr:spPr>
        <a:xfrm>
          <a:off x="4686300" y="1027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153246</xdr:rowOff>
    </xdr:from>
    <xdr:to>
      <xdr:col>24</xdr:col>
      <xdr:colOff>152400</xdr:colOff>
      <xdr:row>59</xdr:row>
      <xdr:rowOff>153246</xdr:rowOff>
    </xdr:to>
    <xdr:cxnSp macro="">
      <xdr:nvCxnSpPr>
        <xdr:cNvPr id="118" name="直線コネクタ 117"/>
        <xdr:cNvCxnSpPr/>
      </xdr:nvCxnSpPr>
      <xdr:spPr>
        <a:xfrm>
          <a:off x="4546600" y="1026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150098</xdr:rowOff>
    </xdr:from>
    <xdr:ext cx="599010" cy="259045"/>
    <xdr:sp macro="" textlink="">
      <xdr:nvSpPr>
        <xdr:cNvPr id="119" name="総務費最大値テキスト"/>
        <xdr:cNvSpPr txBox="1"/>
      </xdr:nvSpPr>
      <xdr:spPr>
        <a:xfrm>
          <a:off x="4686300" y="8551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540,488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31971</xdr:rowOff>
    </xdr:from>
    <xdr:to>
      <xdr:col>24</xdr:col>
      <xdr:colOff>152400</xdr:colOff>
      <xdr:row>51</xdr:row>
      <xdr:rowOff>31971</xdr:rowOff>
    </xdr:to>
    <xdr:cxnSp macro="">
      <xdr:nvCxnSpPr>
        <xdr:cNvPr id="120" name="直線コネクタ 119"/>
        <xdr:cNvCxnSpPr/>
      </xdr:nvCxnSpPr>
      <xdr:spPr>
        <a:xfrm>
          <a:off x="4546600" y="8775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48155</xdr:rowOff>
    </xdr:from>
    <xdr:to>
      <xdr:col>24</xdr:col>
      <xdr:colOff>63500</xdr:colOff>
      <xdr:row>58</xdr:row>
      <xdr:rowOff>152802</xdr:rowOff>
    </xdr:to>
    <xdr:cxnSp macro="">
      <xdr:nvCxnSpPr>
        <xdr:cNvPr id="121" name="直線コネクタ 120"/>
        <xdr:cNvCxnSpPr/>
      </xdr:nvCxnSpPr>
      <xdr:spPr>
        <a:xfrm flipV="1">
          <a:off x="3797300" y="9649355"/>
          <a:ext cx="838200" cy="44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18135</xdr:rowOff>
    </xdr:from>
    <xdr:ext cx="599010" cy="259045"/>
    <xdr:sp macro="" textlink="">
      <xdr:nvSpPr>
        <xdr:cNvPr id="122" name="総務費平均値テキスト"/>
        <xdr:cNvSpPr txBox="1"/>
      </xdr:nvSpPr>
      <xdr:spPr>
        <a:xfrm>
          <a:off x="4686300" y="9790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39708</xdr:rowOff>
    </xdr:from>
    <xdr:to>
      <xdr:col>24</xdr:col>
      <xdr:colOff>114300</xdr:colOff>
      <xdr:row>57</xdr:row>
      <xdr:rowOff>141308</xdr:rowOff>
    </xdr:to>
    <xdr:sp macro="" textlink="">
      <xdr:nvSpPr>
        <xdr:cNvPr id="123" name="フローチャート: 判断 122"/>
        <xdr:cNvSpPr/>
      </xdr:nvSpPr>
      <xdr:spPr>
        <a:xfrm>
          <a:off x="4584700" y="981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152802</xdr:rowOff>
    </xdr:from>
    <xdr:to>
      <xdr:col>19</xdr:col>
      <xdr:colOff>177800</xdr:colOff>
      <xdr:row>59</xdr:row>
      <xdr:rowOff>109943</xdr:rowOff>
    </xdr:to>
    <xdr:cxnSp macro="">
      <xdr:nvCxnSpPr>
        <xdr:cNvPr id="124" name="直線コネクタ 123"/>
        <xdr:cNvCxnSpPr/>
      </xdr:nvCxnSpPr>
      <xdr:spPr>
        <a:xfrm flipV="1">
          <a:off x="2908300" y="10096902"/>
          <a:ext cx="889000" cy="12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14736</xdr:rowOff>
    </xdr:from>
    <xdr:to>
      <xdr:col>20</xdr:col>
      <xdr:colOff>38100</xdr:colOff>
      <xdr:row>59</xdr:row>
      <xdr:rowOff>116336</xdr:rowOff>
    </xdr:to>
    <xdr:sp macro="" textlink="">
      <xdr:nvSpPr>
        <xdr:cNvPr id="125" name="フローチャート: 判断 124"/>
        <xdr:cNvSpPr/>
      </xdr:nvSpPr>
      <xdr:spPr>
        <a:xfrm>
          <a:off x="3746500" y="1013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107463</xdr:rowOff>
    </xdr:from>
    <xdr:ext cx="599010" cy="259045"/>
    <xdr:sp macro="" textlink="">
      <xdr:nvSpPr>
        <xdr:cNvPr id="126" name="テキスト ボックス 125"/>
        <xdr:cNvSpPr txBox="1"/>
      </xdr:nvSpPr>
      <xdr:spPr>
        <a:xfrm>
          <a:off x="3497795" y="1022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51604</xdr:rowOff>
    </xdr:from>
    <xdr:to>
      <xdr:col>15</xdr:col>
      <xdr:colOff>50800</xdr:colOff>
      <xdr:row>59</xdr:row>
      <xdr:rowOff>109943</xdr:rowOff>
    </xdr:to>
    <xdr:cxnSp macro="">
      <xdr:nvCxnSpPr>
        <xdr:cNvPr id="127" name="直線コネクタ 126"/>
        <xdr:cNvCxnSpPr/>
      </xdr:nvCxnSpPr>
      <xdr:spPr>
        <a:xfrm>
          <a:off x="2019300" y="10167154"/>
          <a:ext cx="889000" cy="5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86516</xdr:rowOff>
    </xdr:from>
    <xdr:to>
      <xdr:col>15</xdr:col>
      <xdr:colOff>101600</xdr:colOff>
      <xdr:row>60</xdr:row>
      <xdr:rowOff>16666</xdr:rowOff>
    </xdr:to>
    <xdr:sp macro="" textlink="">
      <xdr:nvSpPr>
        <xdr:cNvPr id="128" name="フローチャート: 判断 127"/>
        <xdr:cNvSpPr/>
      </xdr:nvSpPr>
      <xdr:spPr>
        <a:xfrm>
          <a:off x="2857500" y="1020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60</xdr:row>
      <xdr:rowOff>7793</xdr:rowOff>
    </xdr:from>
    <xdr:ext cx="534377" cy="259045"/>
    <xdr:sp macro="" textlink="">
      <xdr:nvSpPr>
        <xdr:cNvPr id="129" name="テキスト ボックス 128"/>
        <xdr:cNvSpPr txBox="1"/>
      </xdr:nvSpPr>
      <xdr:spPr>
        <a:xfrm>
          <a:off x="2641111" y="1029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5322</xdr:rowOff>
    </xdr:from>
    <xdr:to>
      <xdr:col>10</xdr:col>
      <xdr:colOff>114300</xdr:colOff>
      <xdr:row>59</xdr:row>
      <xdr:rowOff>51604</xdr:rowOff>
    </xdr:to>
    <xdr:cxnSp macro="">
      <xdr:nvCxnSpPr>
        <xdr:cNvPr id="130" name="直線コネクタ 129"/>
        <xdr:cNvCxnSpPr/>
      </xdr:nvCxnSpPr>
      <xdr:spPr>
        <a:xfrm>
          <a:off x="1130300" y="10120872"/>
          <a:ext cx="889000" cy="4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87460</xdr:rowOff>
    </xdr:from>
    <xdr:to>
      <xdr:col>10</xdr:col>
      <xdr:colOff>165100</xdr:colOff>
      <xdr:row>60</xdr:row>
      <xdr:rowOff>17610</xdr:rowOff>
    </xdr:to>
    <xdr:sp macro="" textlink="">
      <xdr:nvSpPr>
        <xdr:cNvPr id="131" name="フローチャート: 判断 130"/>
        <xdr:cNvSpPr/>
      </xdr:nvSpPr>
      <xdr:spPr>
        <a:xfrm>
          <a:off x="1968500" y="102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60</xdr:row>
      <xdr:rowOff>8737</xdr:rowOff>
    </xdr:from>
    <xdr:ext cx="534377" cy="259045"/>
    <xdr:sp macro="" textlink="">
      <xdr:nvSpPr>
        <xdr:cNvPr id="132" name="テキスト ボックス 131"/>
        <xdr:cNvSpPr txBox="1"/>
      </xdr:nvSpPr>
      <xdr:spPr>
        <a:xfrm>
          <a:off x="1752111" y="1029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89197</xdr:rowOff>
    </xdr:from>
    <xdr:to>
      <xdr:col>6</xdr:col>
      <xdr:colOff>38100</xdr:colOff>
      <xdr:row>60</xdr:row>
      <xdr:rowOff>19347</xdr:rowOff>
    </xdr:to>
    <xdr:sp macro="" textlink="">
      <xdr:nvSpPr>
        <xdr:cNvPr id="133" name="フローチャート: 判断 132"/>
        <xdr:cNvSpPr/>
      </xdr:nvSpPr>
      <xdr:spPr>
        <a:xfrm>
          <a:off x="1079500" y="1020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10474</xdr:rowOff>
    </xdr:from>
    <xdr:ext cx="534377" cy="259045"/>
    <xdr:sp macro="" textlink="">
      <xdr:nvSpPr>
        <xdr:cNvPr id="134" name="テキスト ボックス 133"/>
        <xdr:cNvSpPr txBox="1"/>
      </xdr:nvSpPr>
      <xdr:spPr>
        <a:xfrm>
          <a:off x="863111" y="1029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168805</xdr:rowOff>
    </xdr:from>
    <xdr:to>
      <xdr:col>24</xdr:col>
      <xdr:colOff>114300</xdr:colOff>
      <xdr:row>56</xdr:row>
      <xdr:rowOff>98955</xdr:rowOff>
    </xdr:to>
    <xdr:sp macro="" textlink="">
      <xdr:nvSpPr>
        <xdr:cNvPr id="140" name="楕円 139"/>
        <xdr:cNvSpPr/>
      </xdr:nvSpPr>
      <xdr:spPr>
        <a:xfrm>
          <a:off x="4584700" y="959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20232</xdr:rowOff>
    </xdr:from>
    <xdr:ext cx="599010" cy="259045"/>
    <xdr:sp macro="" textlink="">
      <xdr:nvSpPr>
        <xdr:cNvPr id="141" name="総務費該当値テキスト"/>
        <xdr:cNvSpPr txBox="1"/>
      </xdr:nvSpPr>
      <xdr:spPr>
        <a:xfrm>
          <a:off x="4686300" y="944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102002</xdr:rowOff>
    </xdr:from>
    <xdr:to>
      <xdr:col>20</xdr:col>
      <xdr:colOff>38100</xdr:colOff>
      <xdr:row>59</xdr:row>
      <xdr:rowOff>32152</xdr:rowOff>
    </xdr:to>
    <xdr:sp macro="" textlink="">
      <xdr:nvSpPr>
        <xdr:cNvPr id="142" name="楕円 141"/>
        <xdr:cNvSpPr/>
      </xdr:nvSpPr>
      <xdr:spPr>
        <a:xfrm>
          <a:off x="3746500" y="1004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48679</xdr:rowOff>
    </xdr:from>
    <xdr:ext cx="599010" cy="259045"/>
    <xdr:sp macro="" textlink="">
      <xdr:nvSpPr>
        <xdr:cNvPr id="143" name="テキスト ボックス 142"/>
        <xdr:cNvSpPr txBox="1"/>
      </xdr:nvSpPr>
      <xdr:spPr>
        <a:xfrm>
          <a:off x="3497795" y="982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59143</xdr:rowOff>
    </xdr:from>
    <xdr:to>
      <xdr:col>15</xdr:col>
      <xdr:colOff>101600</xdr:colOff>
      <xdr:row>59</xdr:row>
      <xdr:rowOff>160743</xdr:rowOff>
    </xdr:to>
    <xdr:sp macro="" textlink="">
      <xdr:nvSpPr>
        <xdr:cNvPr id="144" name="楕円 143"/>
        <xdr:cNvSpPr/>
      </xdr:nvSpPr>
      <xdr:spPr>
        <a:xfrm>
          <a:off x="2857500" y="1017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5820</xdr:rowOff>
    </xdr:from>
    <xdr:ext cx="534377" cy="259045"/>
    <xdr:sp macro="" textlink="">
      <xdr:nvSpPr>
        <xdr:cNvPr id="145" name="テキスト ボックス 144"/>
        <xdr:cNvSpPr txBox="1"/>
      </xdr:nvSpPr>
      <xdr:spPr>
        <a:xfrm>
          <a:off x="2641111" y="994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804</xdr:rowOff>
    </xdr:from>
    <xdr:to>
      <xdr:col>10</xdr:col>
      <xdr:colOff>165100</xdr:colOff>
      <xdr:row>59</xdr:row>
      <xdr:rowOff>102404</xdr:rowOff>
    </xdr:to>
    <xdr:sp macro="" textlink="">
      <xdr:nvSpPr>
        <xdr:cNvPr id="146" name="楕円 145"/>
        <xdr:cNvSpPr/>
      </xdr:nvSpPr>
      <xdr:spPr>
        <a:xfrm>
          <a:off x="1968500" y="1011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118931</xdr:rowOff>
    </xdr:from>
    <xdr:ext cx="599010" cy="259045"/>
    <xdr:sp macro="" textlink="">
      <xdr:nvSpPr>
        <xdr:cNvPr id="147" name="テキスト ボックス 146"/>
        <xdr:cNvSpPr txBox="1"/>
      </xdr:nvSpPr>
      <xdr:spPr>
        <a:xfrm>
          <a:off x="1719795" y="9891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125972</xdr:rowOff>
    </xdr:from>
    <xdr:to>
      <xdr:col>6</xdr:col>
      <xdr:colOff>38100</xdr:colOff>
      <xdr:row>59</xdr:row>
      <xdr:rowOff>56122</xdr:rowOff>
    </xdr:to>
    <xdr:sp macro="" textlink="">
      <xdr:nvSpPr>
        <xdr:cNvPr id="148" name="楕円 147"/>
        <xdr:cNvSpPr/>
      </xdr:nvSpPr>
      <xdr:spPr>
        <a:xfrm>
          <a:off x="1079500" y="1007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72649</xdr:rowOff>
    </xdr:from>
    <xdr:ext cx="599010" cy="259045"/>
    <xdr:sp macro="" textlink="">
      <xdr:nvSpPr>
        <xdr:cNvPr id="149" name="テキスト ボックス 148"/>
        <xdr:cNvSpPr txBox="1"/>
      </xdr:nvSpPr>
      <xdr:spPr>
        <a:xfrm>
          <a:off x="830795" y="984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57617</xdr:rowOff>
    </xdr:from>
    <xdr:to>
      <xdr:col>24</xdr:col>
      <xdr:colOff>62865</xdr:colOff>
      <xdr:row>78</xdr:row>
      <xdr:rowOff>73323</xdr:rowOff>
    </xdr:to>
    <xdr:cxnSp macro="">
      <xdr:nvCxnSpPr>
        <xdr:cNvPr id="174" name="直線コネクタ 173"/>
        <xdr:cNvCxnSpPr/>
      </xdr:nvCxnSpPr>
      <xdr:spPr>
        <a:xfrm flipV="1">
          <a:off x="4633595" y="12230567"/>
          <a:ext cx="1270" cy="121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77150</xdr:rowOff>
    </xdr:from>
    <xdr:ext cx="599010" cy="259045"/>
    <xdr:sp macro="" textlink="">
      <xdr:nvSpPr>
        <xdr:cNvPr id="175" name="民生費最小値テキスト"/>
        <xdr:cNvSpPr txBox="1"/>
      </xdr:nvSpPr>
      <xdr:spPr>
        <a:xfrm>
          <a:off x="4686300" y="1345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73323</xdr:rowOff>
    </xdr:from>
    <xdr:to>
      <xdr:col>24</xdr:col>
      <xdr:colOff>152400</xdr:colOff>
      <xdr:row>78</xdr:row>
      <xdr:rowOff>73323</xdr:rowOff>
    </xdr:to>
    <xdr:cxnSp macro="">
      <xdr:nvCxnSpPr>
        <xdr:cNvPr id="176" name="直線コネクタ 175"/>
        <xdr:cNvCxnSpPr/>
      </xdr:nvCxnSpPr>
      <xdr:spPr>
        <a:xfrm>
          <a:off x="4546600" y="1344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4294</xdr:rowOff>
    </xdr:from>
    <xdr:ext cx="599010" cy="259045"/>
    <xdr:sp macro="" textlink="">
      <xdr:nvSpPr>
        <xdr:cNvPr id="177" name="民生費最大値テキスト"/>
        <xdr:cNvSpPr txBox="1"/>
      </xdr:nvSpPr>
      <xdr:spPr>
        <a:xfrm>
          <a:off x="4686300" y="1200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278,272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57617</xdr:rowOff>
    </xdr:from>
    <xdr:to>
      <xdr:col>24</xdr:col>
      <xdr:colOff>152400</xdr:colOff>
      <xdr:row>71</xdr:row>
      <xdr:rowOff>57617</xdr:rowOff>
    </xdr:to>
    <xdr:cxnSp macro="">
      <xdr:nvCxnSpPr>
        <xdr:cNvPr id="178" name="直線コネクタ 177"/>
        <xdr:cNvCxnSpPr/>
      </xdr:nvCxnSpPr>
      <xdr:spPr>
        <a:xfrm>
          <a:off x="4546600" y="12230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170553</xdr:rowOff>
    </xdr:from>
    <xdr:to>
      <xdr:col>24</xdr:col>
      <xdr:colOff>63500</xdr:colOff>
      <xdr:row>75</xdr:row>
      <xdr:rowOff>36876</xdr:rowOff>
    </xdr:to>
    <xdr:cxnSp macro="">
      <xdr:nvCxnSpPr>
        <xdr:cNvPr id="179" name="直線コネクタ 178"/>
        <xdr:cNvCxnSpPr/>
      </xdr:nvCxnSpPr>
      <xdr:spPr>
        <a:xfrm flipV="1">
          <a:off x="3797300" y="12857853"/>
          <a:ext cx="838200" cy="3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46479</xdr:rowOff>
    </xdr:from>
    <xdr:ext cx="599010" cy="259045"/>
    <xdr:sp macro="" textlink="">
      <xdr:nvSpPr>
        <xdr:cNvPr id="180" name="民生費平均値テキスト"/>
        <xdr:cNvSpPr txBox="1"/>
      </xdr:nvSpPr>
      <xdr:spPr>
        <a:xfrm>
          <a:off x="4686300" y="12905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68052</xdr:rowOff>
    </xdr:from>
    <xdr:to>
      <xdr:col>24</xdr:col>
      <xdr:colOff>114300</xdr:colOff>
      <xdr:row>75</xdr:row>
      <xdr:rowOff>169652</xdr:rowOff>
    </xdr:to>
    <xdr:sp macro="" textlink="">
      <xdr:nvSpPr>
        <xdr:cNvPr id="181" name="フローチャート: 判断 180"/>
        <xdr:cNvSpPr/>
      </xdr:nvSpPr>
      <xdr:spPr>
        <a:xfrm>
          <a:off x="4584700" y="1292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36876</xdr:rowOff>
    </xdr:from>
    <xdr:to>
      <xdr:col>19</xdr:col>
      <xdr:colOff>177800</xdr:colOff>
      <xdr:row>75</xdr:row>
      <xdr:rowOff>100594</xdr:rowOff>
    </xdr:to>
    <xdr:cxnSp macro="">
      <xdr:nvCxnSpPr>
        <xdr:cNvPr id="182" name="直線コネクタ 181"/>
        <xdr:cNvCxnSpPr/>
      </xdr:nvCxnSpPr>
      <xdr:spPr>
        <a:xfrm flipV="1">
          <a:off x="2908300" y="12895626"/>
          <a:ext cx="889000" cy="6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118664</xdr:rowOff>
    </xdr:from>
    <xdr:to>
      <xdr:col>20</xdr:col>
      <xdr:colOff>38100</xdr:colOff>
      <xdr:row>76</xdr:row>
      <xdr:rowOff>48814</xdr:rowOff>
    </xdr:to>
    <xdr:sp macro="" textlink="">
      <xdr:nvSpPr>
        <xdr:cNvPr id="183" name="フローチャート: 判断 182"/>
        <xdr:cNvSpPr/>
      </xdr:nvSpPr>
      <xdr:spPr>
        <a:xfrm>
          <a:off x="3746500" y="1297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39941</xdr:rowOff>
    </xdr:from>
    <xdr:ext cx="599010" cy="259045"/>
    <xdr:sp macro="" textlink="">
      <xdr:nvSpPr>
        <xdr:cNvPr id="184" name="テキスト ボックス 183"/>
        <xdr:cNvSpPr txBox="1"/>
      </xdr:nvSpPr>
      <xdr:spPr>
        <a:xfrm>
          <a:off x="3497795" y="13070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100594</xdr:rowOff>
    </xdr:from>
    <xdr:to>
      <xdr:col>15</xdr:col>
      <xdr:colOff>50800</xdr:colOff>
      <xdr:row>75</xdr:row>
      <xdr:rowOff>156479</xdr:rowOff>
    </xdr:to>
    <xdr:cxnSp macro="">
      <xdr:nvCxnSpPr>
        <xdr:cNvPr id="185" name="直線コネクタ 184"/>
        <xdr:cNvCxnSpPr/>
      </xdr:nvCxnSpPr>
      <xdr:spPr>
        <a:xfrm flipV="1">
          <a:off x="2019300" y="12959344"/>
          <a:ext cx="889000" cy="5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27194</xdr:rowOff>
    </xdr:from>
    <xdr:to>
      <xdr:col>15</xdr:col>
      <xdr:colOff>101600</xdr:colOff>
      <xdr:row>76</xdr:row>
      <xdr:rowOff>128794</xdr:rowOff>
    </xdr:to>
    <xdr:sp macro="" textlink="">
      <xdr:nvSpPr>
        <xdr:cNvPr id="186" name="フローチャート: 判断 185"/>
        <xdr:cNvSpPr/>
      </xdr:nvSpPr>
      <xdr:spPr>
        <a:xfrm>
          <a:off x="2857500" y="1305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119921</xdr:rowOff>
    </xdr:from>
    <xdr:ext cx="599010" cy="259045"/>
    <xdr:sp macro="" textlink="">
      <xdr:nvSpPr>
        <xdr:cNvPr id="187" name="テキスト ボックス 186"/>
        <xdr:cNvSpPr txBox="1"/>
      </xdr:nvSpPr>
      <xdr:spPr>
        <a:xfrm>
          <a:off x="2608795" y="1315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108465</xdr:rowOff>
    </xdr:from>
    <xdr:to>
      <xdr:col>10</xdr:col>
      <xdr:colOff>114300</xdr:colOff>
      <xdr:row>75</xdr:row>
      <xdr:rowOff>156479</xdr:rowOff>
    </xdr:to>
    <xdr:cxnSp macro="">
      <xdr:nvCxnSpPr>
        <xdr:cNvPr id="188" name="直線コネクタ 187"/>
        <xdr:cNvCxnSpPr/>
      </xdr:nvCxnSpPr>
      <xdr:spPr>
        <a:xfrm>
          <a:off x="1130300" y="12967215"/>
          <a:ext cx="889000" cy="4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46472</xdr:rowOff>
    </xdr:from>
    <xdr:to>
      <xdr:col>10</xdr:col>
      <xdr:colOff>165100</xdr:colOff>
      <xdr:row>76</xdr:row>
      <xdr:rowOff>148072</xdr:rowOff>
    </xdr:to>
    <xdr:sp macro="" textlink="">
      <xdr:nvSpPr>
        <xdr:cNvPr id="189" name="フローチャート: 判断 188"/>
        <xdr:cNvSpPr/>
      </xdr:nvSpPr>
      <xdr:spPr>
        <a:xfrm>
          <a:off x="1968500" y="1307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139199</xdr:rowOff>
    </xdr:from>
    <xdr:ext cx="599010" cy="259045"/>
    <xdr:sp macro="" textlink="">
      <xdr:nvSpPr>
        <xdr:cNvPr id="190" name="テキスト ボックス 189"/>
        <xdr:cNvSpPr txBox="1"/>
      </xdr:nvSpPr>
      <xdr:spPr>
        <a:xfrm>
          <a:off x="1719795" y="13169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47569</xdr:rowOff>
    </xdr:from>
    <xdr:to>
      <xdr:col>6</xdr:col>
      <xdr:colOff>38100</xdr:colOff>
      <xdr:row>76</xdr:row>
      <xdr:rowOff>149169</xdr:rowOff>
    </xdr:to>
    <xdr:sp macro="" textlink="">
      <xdr:nvSpPr>
        <xdr:cNvPr id="191" name="フローチャート: 判断 190"/>
        <xdr:cNvSpPr/>
      </xdr:nvSpPr>
      <xdr:spPr>
        <a:xfrm>
          <a:off x="1079500" y="1307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140296</xdr:rowOff>
    </xdr:from>
    <xdr:ext cx="599010" cy="259045"/>
    <xdr:sp macro="" textlink="">
      <xdr:nvSpPr>
        <xdr:cNvPr id="192" name="テキスト ボックス 191"/>
        <xdr:cNvSpPr txBox="1"/>
      </xdr:nvSpPr>
      <xdr:spPr>
        <a:xfrm>
          <a:off x="830795" y="1317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119753</xdr:rowOff>
    </xdr:from>
    <xdr:to>
      <xdr:col>24</xdr:col>
      <xdr:colOff>114300</xdr:colOff>
      <xdr:row>75</xdr:row>
      <xdr:rowOff>49903</xdr:rowOff>
    </xdr:to>
    <xdr:sp macro="" textlink="">
      <xdr:nvSpPr>
        <xdr:cNvPr id="198" name="楕円 197"/>
        <xdr:cNvSpPr/>
      </xdr:nvSpPr>
      <xdr:spPr>
        <a:xfrm>
          <a:off x="4584700" y="1280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142630</xdr:rowOff>
    </xdr:from>
    <xdr:ext cx="599010" cy="259045"/>
    <xdr:sp macro="" textlink="">
      <xdr:nvSpPr>
        <xdr:cNvPr id="199" name="民生費該当値テキスト"/>
        <xdr:cNvSpPr txBox="1"/>
      </xdr:nvSpPr>
      <xdr:spPr>
        <a:xfrm>
          <a:off x="4686300" y="1265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157526</xdr:rowOff>
    </xdr:from>
    <xdr:to>
      <xdr:col>20</xdr:col>
      <xdr:colOff>38100</xdr:colOff>
      <xdr:row>75</xdr:row>
      <xdr:rowOff>87676</xdr:rowOff>
    </xdr:to>
    <xdr:sp macro="" textlink="">
      <xdr:nvSpPr>
        <xdr:cNvPr id="200" name="楕円 199"/>
        <xdr:cNvSpPr/>
      </xdr:nvSpPr>
      <xdr:spPr>
        <a:xfrm>
          <a:off x="3746500" y="1284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104203</xdr:rowOff>
    </xdr:from>
    <xdr:ext cx="599010" cy="259045"/>
    <xdr:sp macro="" textlink="">
      <xdr:nvSpPr>
        <xdr:cNvPr id="201" name="テキスト ボックス 200"/>
        <xdr:cNvSpPr txBox="1"/>
      </xdr:nvSpPr>
      <xdr:spPr>
        <a:xfrm>
          <a:off x="3497795" y="1262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49794</xdr:rowOff>
    </xdr:from>
    <xdr:to>
      <xdr:col>15</xdr:col>
      <xdr:colOff>101600</xdr:colOff>
      <xdr:row>75</xdr:row>
      <xdr:rowOff>151394</xdr:rowOff>
    </xdr:to>
    <xdr:sp macro="" textlink="">
      <xdr:nvSpPr>
        <xdr:cNvPr id="202" name="楕円 201"/>
        <xdr:cNvSpPr/>
      </xdr:nvSpPr>
      <xdr:spPr>
        <a:xfrm>
          <a:off x="2857500" y="1290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167921</xdr:rowOff>
    </xdr:from>
    <xdr:ext cx="599010" cy="259045"/>
    <xdr:sp macro="" textlink="">
      <xdr:nvSpPr>
        <xdr:cNvPr id="203" name="テキスト ボックス 202"/>
        <xdr:cNvSpPr txBox="1"/>
      </xdr:nvSpPr>
      <xdr:spPr>
        <a:xfrm>
          <a:off x="2608795" y="12683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105680</xdr:rowOff>
    </xdr:from>
    <xdr:to>
      <xdr:col>10</xdr:col>
      <xdr:colOff>165100</xdr:colOff>
      <xdr:row>76</xdr:row>
      <xdr:rowOff>35830</xdr:rowOff>
    </xdr:to>
    <xdr:sp macro="" textlink="">
      <xdr:nvSpPr>
        <xdr:cNvPr id="204" name="楕円 203"/>
        <xdr:cNvSpPr/>
      </xdr:nvSpPr>
      <xdr:spPr>
        <a:xfrm>
          <a:off x="1968500" y="1296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52357</xdr:rowOff>
    </xdr:from>
    <xdr:ext cx="599010" cy="259045"/>
    <xdr:sp macro="" textlink="">
      <xdr:nvSpPr>
        <xdr:cNvPr id="205" name="テキスト ボックス 204"/>
        <xdr:cNvSpPr txBox="1"/>
      </xdr:nvSpPr>
      <xdr:spPr>
        <a:xfrm>
          <a:off x="1719795" y="12739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57665</xdr:rowOff>
    </xdr:from>
    <xdr:to>
      <xdr:col>6</xdr:col>
      <xdr:colOff>38100</xdr:colOff>
      <xdr:row>75</xdr:row>
      <xdr:rowOff>159265</xdr:rowOff>
    </xdr:to>
    <xdr:sp macro="" textlink="">
      <xdr:nvSpPr>
        <xdr:cNvPr id="206" name="楕円 205"/>
        <xdr:cNvSpPr/>
      </xdr:nvSpPr>
      <xdr:spPr>
        <a:xfrm>
          <a:off x="1079500" y="1291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4342</xdr:rowOff>
    </xdr:from>
    <xdr:ext cx="599010" cy="259045"/>
    <xdr:sp macro="" textlink="">
      <xdr:nvSpPr>
        <xdr:cNvPr id="207" name="テキスト ボックス 206"/>
        <xdr:cNvSpPr txBox="1"/>
      </xdr:nvSpPr>
      <xdr:spPr>
        <a:xfrm>
          <a:off x="830795" y="12691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9" name="直線コネクタ 21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0" name="テキスト ボックス 219"/>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1" name="直線コネクタ 22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2" name="テキスト ボックス 22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3" name="直線コネクタ 22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4" name="テキスト ボックス 22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7" name="直線コネクタ 22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8" name="テキスト ボックス 22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9" name="直線コネクタ 22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0" name="テキスト ボックス 22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1" name="直線コネクタ 23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2" name="テキスト ボックス 23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158331</xdr:rowOff>
    </xdr:from>
    <xdr:to>
      <xdr:col>24</xdr:col>
      <xdr:colOff>62865</xdr:colOff>
      <xdr:row>99</xdr:row>
      <xdr:rowOff>38587</xdr:rowOff>
    </xdr:to>
    <xdr:cxnSp macro="">
      <xdr:nvCxnSpPr>
        <xdr:cNvPr id="236" name="直線コネクタ 235"/>
        <xdr:cNvCxnSpPr/>
      </xdr:nvCxnSpPr>
      <xdr:spPr>
        <a:xfrm flipV="1">
          <a:off x="4633595" y="15588831"/>
          <a:ext cx="1270" cy="142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42414</xdr:rowOff>
    </xdr:from>
    <xdr:ext cx="534377" cy="259045"/>
    <xdr:sp macro="" textlink="">
      <xdr:nvSpPr>
        <xdr:cNvPr id="237" name="衛生費最小値テキスト"/>
        <xdr:cNvSpPr txBox="1"/>
      </xdr:nvSpPr>
      <xdr:spPr>
        <a:xfrm>
          <a:off x="4686300" y="1701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38587</xdr:rowOff>
    </xdr:from>
    <xdr:to>
      <xdr:col>24</xdr:col>
      <xdr:colOff>152400</xdr:colOff>
      <xdr:row>99</xdr:row>
      <xdr:rowOff>38587</xdr:rowOff>
    </xdr:to>
    <xdr:cxnSp macro="">
      <xdr:nvCxnSpPr>
        <xdr:cNvPr id="238" name="直線コネクタ 237"/>
        <xdr:cNvCxnSpPr/>
      </xdr:nvCxnSpPr>
      <xdr:spPr>
        <a:xfrm>
          <a:off x="4546600" y="1701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105008</xdr:rowOff>
    </xdr:from>
    <xdr:ext cx="599010" cy="259045"/>
    <xdr:sp macro="" textlink="">
      <xdr:nvSpPr>
        <xdr:cNvPr id="239" name="衛生費最大値テキスト"/>
        <xdr:cNvSpPr txBox="1"/>
      </xdr:nvSpPr>
      <xdr:spPr>
        <a:xfrm>
          <a:off x="4686300" y="1536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126,696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158331</xdr:rowOff>
    </xdr:from>
    <xdr:to>
      <xdr:col>24</xdr:col>
      <xdr:colOff>152400</xdr:colOff>
      <xdr:row>90</xdr:row>
      <xdr:rowOff>158331</xdr:rowOff>
    </xdr:to>
    <xdr:cxnSp macro="">
      <xdr:nvCxnSpPr>
        <xdr:cNvPr id="240" name="直線コネクタ 239"/>
        <xdr:cNvCxnSpPr/>
      </xdr:nvCxnSpPr>
      <xdr:spPr>
        <a:xfrm>
          <a:off x="4546600" y="1558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18642</xdr:rowOff>
    </xdr:from>
    <xdr:to>
      <xdr:col>24</xdr:col>
      <xdr:colOff>63500</xdr:colOff>
      <xdr:row>97</xdr:row>
      <xdr:rowOff>38902</xdr:rowOff>
    </xdr:to>
    <xdr:cxnSp macro="">
      <xdr:nvCxnSpPr>
        <xdr:cNvPr id="241" name="直線コネクタ 240"/>
        <xdr:cNvCxnSpPr/>
      </xdr:nvCxnSpPr>
      <xdr:spPr>
        <a:xfrm flipV="1">
          <a:off x="3797300" y="16649292"/>
          <a:ext cx="838200" cy="20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134323</xdr:rowOff>
    </xdr:from>
    <xdr:ext cx="534377" cy="259045"/>
    <xdr:sp macro="" textlink="">
      <xdr:nvSpPr>
        <xdr:cNvPr id="242" name="衛生費平均値テキスト"/>
        <xdr:cNvSpPr txBox="1"/>
      </xdr:nvSpPr>
      <xdr:spPr>
        <a:xfrm>
          <a:off x="4686300" y="16422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111446</xdr:rowOff>
    </xdr:from>
    <xdr:to>
      <xdr:col>24</xdr:col>
      <xdr:colOff>114300</xdr:colOff>
      <xdr:row>97</xdr:row>
      <xdr:rowOff>41596</xdr:rowOff>
    </xdr:to>
    <xdr:sp macro="" textlink="">
      <xdr:nvSpPr>
        <xdr:cNvPr id="243" name="フローチャート: 判断 242"/>
        <xdr:cNvSpPr/>
      </xdr:nvSpPr>
      <xdr:spPr>
        <a:xfrm>
          <a:off x="4584700" y="1657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38902</xdr:rowOff>
    </xdr:from>
    <xdr:to>
      <xdr:col>19</xdr:col>
      <xdr:colOff>177800</xdr:colOff>
      <xdr:row>97</xdr:row>
      <xdr:rowOff>66233</xdr:rowOff>
    </xdr:to>
    <xdr:cxnSp macro="">
      <xdr:nvCxnSpPr>
        <xdr:cNvPr id="244" name="直線コネクタ 243"/>
        <xdr:cNvCxnSpPr/>
      </xdr:nvCxnSpPr>
      <xdr:spPr>
        <a:xfrm flipV="1">
          <a:off x="2908300" y="16669552"/>
          <a:ext cx="889000" cy="2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169725</xdr:rowOff>
    </xdr:from>
    <xdr:to>
      <xdr:col>20</xdr:col>
      <xdr:colOff>38100</xdr:colOff>
      <xdr:row>97</xdr:row>
      <xdr:rowOff>99875</xdr:rowOff>
    </xdr:to>
    <xdr:sp macro="" textlink="">
      <xdr:nvSpPr>
        <xdr:cNvPr id="245" name="フローチャート: 判断 244"/>
        <xdr:cNvSpPr/>
      </xdr:nvSpPr>
      <xdr:spPr>
        <a:xfrm>
          <a:off x="3746500" y="1662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91002</xdr:rowOff>
    </xdr:from>
    <xdr:ext cx="534377" cy="259045"/>
    <xdr:sp macro="" textlink="">
      <xdr:nvSpPr>
        <xdr:cNvPr id="246" name="テキスト ボックス 245"/>
        <xdr:cNvSpPr txBox="1"/>
      </xdr:nvSpPr>
      <xdr:spPr>
        <a:xfrm>
          <a:off x="3530111" y="1672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66233</xdr:rowOff>
    </xdr:from>
    <xdr:to>
      <xdr:col>15</xdr:col>
      <xdr:colOff>50800</xdr:colOff>
      <xdr:row>97</xdr:row>
      <xdr:rowOff>116168</xdr:rowOff>
    </xdr:to>
    <xdr:cxnSp macro="">
      <xdr:nvCxnSpPr>
        <xdr:cNvPr id="247" name="直線コネクタ 246"/>
        <xdr:cNvCxnSpPr/>
      </xdr:nvCxnSpPr>
      <xdr:spPr>
        <a:xfrm flipV="1">
          <a:off x="2019300" y="16696883"/>
          <a:ext cx="889000" cy="4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33821</xdr:rowOff>
    </xdr:from>
    <xdr:to>
      <xdr:col>15</xdr:col>
      <xdr:colOff>101600</xdr:colOff>
      <xdr:row>97</xdr:row>
      <xdr:rowOff>135421</xdr:rowOff>
    </xdr:to>
    <xdr:sp macro="" textlink="">
      <xdr:nvSpPr>
        <xdr:cNvPr id="248" name="フローチャート: 判断 247"/>
        <xdr:cNvSpPr/>
      </xdr:nvSpPr>
      <xdr:spPr>
        <a:xfrm>
          <a:off x="2857500" y="1666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126548</xdr:rowOff>
    </xdr:from>
    <xdr:ext cx="534377" cy="259045"/>
    <xdr:sp macro="" textlink="">
      <xdr:nvSpPr>
        <xdr:cNvPr id="249" name="テキスト ボックス 248"/>
        <xdr:cNvSpPr txBox="1"/>
      </xdr:nvSpPr>
      <xdr:spPr>
        <a:xfrm>
          <a:off x="2641111" y="1675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116168</xdr:rowOff>
    </xdr:from>
    <xdr:to>
      <xdr:col>10</xdr:col>
      <xdr:colOff>114300</xdr:colOff>
      <xdr:row>97</xdr:row>
      <xdr:rowOff>144587</xdr:rowOff>
    </xdr:to>
    <xdr:cxnSp macro="">
      <xdr:nvCxnSpPr>
        <xdr:cNvPr id="250" name="直線コネクタ 249"/>
        <xdr:cNvCxnSpPr/>
      </xdr:nvCxnSpPr>
      <xdr:spPr>
        <a:xfrm flipV="1">
          <a:off x="1130300" y="16746818"/>
          <a:ext cx="889000" cy="2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82928</xdr:rowOff>
    </xdr:from>
    <xdr:to>
      <xdr:col>10</xdr:col>
      <xdr:colOff>165100</xdr:colOff>
      <xdr:row>98</xdr:row>
      <xdr:rowOff>13078</xdr:rowOff>
    </xdr:to>
    <xdr:sp macro="" textlink="">
      <xdr:nvSpPr>
        <xdr:cNvPr id="251" name="フローチャート: 判断 250"/>
        <xdr:cNvSpPr/>
      </xdr:nvSpPr>
      <xdr:spPr>
        <a:xfrm>
          <a:off x="1968500" y="167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4205</xdr:rowOff>
    </xdr:from>
    <xdr:ext cx="534377" cy="259045"/>
    <xdr:sp macro="" textlink="">
      <xdr:nvSpPr>
        <xdr:cNvPr id="252" name="テキスト ボックス 251"/>
        <xdr:cNvSpPr txBox="1"/>
      </xdr:nvSpPr>
      <xdr:spPr>
        <a:xfrm>
          <a:off x="1752111" y="1680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39650</xdr:rowOff>
    </xdr:from>
    <xdr:to>
      <xdr:col>6</xdr:col>
      <xdr:colOff>38100</xdr:colOff>
      <xdr:row>97</xdr:row>
      <xdr:rowOff>141250</xdr:rowOff>
    </xdr:to>
    <xdr:sp macro="" textlink="">
      <xdr:nvSpPr>
        <xdr:cNvPr id="253" name="フローチャート: 判断 252"/>
        <xdr:cNvSpPr/>
      </xdr:nvSpPr>
      <xdr:spPr>
        <a:xfrm>
          <a:off x="1079500" y="166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157777</xdr:rowOff>
    </xdr:from>
    <xdr:ext cx="534377" cy="259045"/>
    <xdr:sp macro="" textlink="">
      <xdr:nvSpPr>
        <xdr:cNvPr id="254" name="テキスト ボックス 253"/>
        <xdr:cNvSpPr txBox="1"/>
      </xdr:nvSpPr>
      <xdr:spPr>
        <a:xfrm>
          <a:off x="863111" y="1644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139292</xdr:rowOff>
    </xdr:from>
    <xdr:to>
      <xdr:col>24</xdr:col>
      <xdr:colOff>114300</xdr:colOff>
      <xdr:row>97</xdr:row>
      <xdr:rowOff>69442</xdr:rowOff>
    </xdr:to>
    <xdr:sp macro="" textlink="">
      <xdr:nvSpPr>
        <xdr:cNvPr id="260" name="楕円 259"/>
        <xdr:cNvSpPr/>
      </xdr:nvSpPr>
      <xdr:spPr>
        <a:xfrm>
          <a:off x="4584700" y="1659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117719</xdr:rowOff>
    </xdr:from>
    <xdr:ext cx="534377" cy="259045"/>
    <xdr:sp macro="" textlink="">
      <xdr:nvSpPr>
        <xdr:cNvPr id="261" name="衛生費該当値テキスト"/>
        <xdr:cNvSpPr txBox="1"/>
      </xdr:nvSpPr>
      <xdr:spPr>
        <a:xfrm>
          <a:off x="4686300" y="1657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159552</xdr:rowOff>
    </xdr:from>
    <xdr:to>
      <xdr:col>20</xdr:col>
      <xdr:colOff>38100</xdr:colOff>
      <xdr:row>97</xdr:row>
      <xdr:rowOff>89702</xdr:rowOff>
    </xdr:to>
    <xdr:sp macro="" textlink="">
      <xdr:nvSpPr>
        <xdr:cNvPr id="262" name="楕円 261"/>
        <xdr:cNvSpPr/>
      </xdr:nvSpPr>
      <xdr:spPr>
        <a:xfrm>
          <a:off x="3746500" y="1661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106229</xdr:rowOff>
    </xdr:from>
    <xdr:ext cx="534377" cy="259045"/>
    <xdr:sp macro="" textlink="">
      <xdr:nvSpPr>
        <xdr:cNvPr id="263" name="テキスト ボックス 262"/>
        <xdr:cNvSpPr txBox="1"/>
      </xdr:nvSpPr>
      <xdr:spPr>
        <a:xfrm>
          <a:off x="3530111" y="1639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15433</xdr:rowOff>
    </xdr:from>
    <xdr:to>
      <xdr:col>15</xdr:col>
      <xdr:colOff>101600</xdr:colOff>
      <xdr:row>97</xdr:row>
      <xdr:rowOff>117033</xdr:rowOff>
    </xdr:to>
    <xdr:sp macro="" textlink="">
      <xdr:nvSpPr>
        <xdr:cNvPr id="264" name="楕円 263"/>
        <xdr:cNvSpPr/>
      </xdr:nvSpPr>
      <xdr:spPr>
        <a:xfrm>
          <a:off x="2857500" y="1664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133560</xdr:rowOff>
    </xdr:from>
    <xdr:ext cx="534377" cy="259045"/>
    <xdr:sp macro="" textlink="">
      <xdr:nvSpPr>
        <xdr:cNvPr id="265" name="テキスト ボックス 264"/>
        <xdr:cNvSpPr txBox="1"/>
      </xdr:nvSpPr>
      <xdr:spPr>
        <a:xfrm>
          <a:off x="2641111" y="1642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65368</xdr:rowOff>
    </xdr:from>
    <xdr:to>
      <xdr:col>10</xdr:col>
      <xdr:colOff>165100</xdr:colOff>
      <xdr:row>97</xdr:row>
      <xdr:rowOff>166968</xdr:rowOff>
    </xdr:to>
    <xdr:sp macro="" textlink="">
      <xdr:nvSpPr>
        <xdr:cNvPr id="266" name="楕円 265"/>
        <xdr:cNvSpPr/>
      </xdr:nvSpPr>
      <xdr:spPr>
        <a:xfrm>
          <a:off x="1968500" y="1669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12045</xdr:rowOff>
    </xdr:from>
    <xdr:ext cx="534377" cy="259045"/>
    <xdr:sp macro="" textlink="">
      <xdr:nvSpPr>
        <xdr:cNvPr id="267" name="テキスト ボックス 266"/>
        <xdr:cNvSpPr txBox="1"/>
      </xdr:nvSpPr>
      <xdr:spPr>
        <a:xfrm>
          <a:off x="1752111" y="164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93787</xdr:rowOff>
    </xdr:from>
    <xdr:to>
      <xdr:col>6</xdr:col>
      <xdr:colOff>38100</xdr:colOff>
      <xdr:row>98</xdr:row>
      <xdr:rowOff>23937</xdr:rowOff>
    </xdr:to>
    <xdr:sp macro="" textlink="">
      <xdr:nvSpPr>
        <xdr:cNvPr id="268" name="楕円 267"/>
        <xdr:cNvSpPr/>
      </xdr:nvSpPr>
      <xdr:spPr>
        <a:xfrm>
          <a:off x="1079500" y="1672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15064</xdr:rowOff>
    </xdr:from>
    <xdr:ext cx="534377" cy="259045"/>
    <xdr:sp macro="" textlink="">
      <xdr:nvSpPr>
        <xdr:cNvPr id="269" name="テキスト ボックス 268"/>
        <xdr:cNvSpPr txBox="1"/>
      </xdr:nvSpPr>
      <xdr:spPr>
        <a:xfrm>
          <a:off x="863111" y="1681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1" name="テキスト ボックス 29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65079</xdr:rowOff>
    </xdr:from>
    <xdr:to>
      <xdr:col>54</xdr:col>
      <xdr:colOff>189865</xdr:colOff>
      <xdr:row>39</xdr:row>
      <xdr:rowOff>98878</xdr:rowOff>
    </xdr:to>
    <xdr:cxnSp macro="">
      <xdr:nvCxnSpPr>
        <xdr:cNvPr id="295" name="直線コネクタ 294"/>
        <xdr:cNvCxnSpPr/>
      </xdr:nvCxnSpPr>
      <xdr:spPr>
        <a:xfrm flipV="1">
          <a:off x="10475595" y="5208579"/>
          <a:ext cx="1270" cy="157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11756</xdr:rowOff>
    </xdr:from>
    <xdr:ext cx="469744" cy="259045"/>
    <xdr:sp macro="" textlink="">
      <xdr:nvSpPr>
        <xdr:cNvPr id="298" name="労働費最大値テキスト"/>
        <xdr:cNvSpPr txBox="1"/>
      </xdr:nvSpPr>
      <xdr:spPr>
        <a:xfrm>
          <a:off x="10528300" y="498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65079</xdr:rowOff>
    </xdr:from>
    <xdr:to>
      <xdr:col>55</xdr:col>
      <xdr:colOff>88900</xdr:colOff>
      <xdr:row>30</xdr:row>
      <xdr:rowOff>65079</xdr:rowOff>
    </xdr:to>
    <xdr:cxnSp macro="">
      <xdr:nvCxnSpPr>
        <xdr:cNvPr id="299" name="直線コネクタ 298"/>
        <xdr:cNvCxnSpPr/>
      </xdr:nvCxnSpPr>
      <xdr:spPr>
        <a:xfrm>
          <a:off x="10388600" y="520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84020</xdr:rowOff>
    </xdr:from>
    <xdr:to>
      <xdr:col>55</xdr:col>
      <xdr:colOff>0</xdr:colOff>
      <xdr:row>39</xdr:row>
      <xdr:rowOff>91531</xdr:rowOff>
    </xdr:to>
    <xdr:cxnSp macro="">
      <xdr:nvCxnSpPr>
        <xdr:cNvPr id="300" name="直線コネクタ 299"/>
        <xdr:cNvCxnSpPr/>
      </xdr:nvCxnSpPr>
      <xdr:spPr>
        <a:xfrm>
          <a:off x="9639300" y="6770570"/>
          <a:ext cx="8382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73895</xdr:rowOff>
    </xdr:from>
    <xdr:ext cx="469744" cy="259045"/>
    <xdr:sp macro="" textlink="">
      <xdr:nvSpPr>
        <xdr:cNvPr id="301" name="労働費平均値テキスト"/>
        <xdr:cNvSpPr txBox="1"/>
      </xdr:nvSpPr>
      <xdr:spPr>
        <a:xfrm>
          <a:off x="10528300" y="641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51018</xdr:rowOff>
    </xdr:from>
    <xdr:to>
      <xdr:col>55</xdr:col>
      <xdr:colOff>50800</xdr:colOff>
      <xdr:row>38</xdr:row>
      <xdr:rowOff>152618</xdr:rowOff>
    </xdr:to>
    <xdr:sp macro="" textlink="">
      <xdr:nvSpPr>
        <xdr:cNvPr id="302" name="フローチャート: 判断 301"/>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84020</xdr:rowOff>
    </xdr:from>
    <xdr:to>
      <xdr:col>50</xdr:col>
      <xdr:colOff>114300</xdr:colOff>
      <xdr:row>39</xdr:row>
      <xdr:rowOff>92184</xdr:rowOff>
    </xdr:to>
    <xdr:cxnSp macro="">
      <xdr:nvCxnSpPr>
        <xdr:cNvPr id="303" name="直線コネクタ 302"/>
        <xdr:cNvCxnSpPr/>
      </xdr:nvCxnSpPr>
      <xdr:spPr>
        <a:xfrm flipV="1">
          <a:off x="8750300" y="677057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72898</xdr:rowOff>
    </xdr:from>
    <xdr:to>
      <xdr:col>50</xdr:col>
      <xdr:colOff>165100</xdr:colOff>
      <xdr:row>39</xdr:row>
      <xdr:rowOff>3048</xdr:rowOff>
    </xdr:to>
    <xdr:sp macro="" textlink="">
      <xdr:nvSpPr>
        <xdr:cNvPr id="304" name="フローチャート: 判断 303"/>
        <xdr:cNvSpPr/>
      </xdr:nvSpPr>
      <xdr:spPr>
        <a:xfrm>
          <a:off x="9588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19575</xdr:rowOff>
    </xdr:from>
    <xdr:ext cx="378565" cy="259045"/>
    <xdr:sp macro="" textlink="">
      <xdr:nvSpPr>
        <xdr:cNvPr id="305" name="テキスト ボックス 304"/>
        <xdr:cNvSpPr txBox="1"/>
      </xdr:nvSpPr>
      <xdr:spPr>
        <a:xfrm>
          <a:off x="9450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47770</xdr:rowOff>
    </xdr:from>
    <xdr:to>
      <xdr:col>45</xdr:col>
      <xdr:colOff>177800</xdr:colOff>
      <xdr:row>39</xdr:row>
      <xdr:rowOff>92184</xdr:rowOff>
    </xdr:to>
    <xdr:cxnSp macro="">
      <xdr:nvCxnSpPr>
        <xdr:cNvPr id="306" name="直線コネクタ 305"/>
        <xdr:cNvCxnSpPr/>
      </xdr:nvCxnSpPr>
      <xdr:spPr>
        <a:xfrm>
          <a:off x="7861300" y="6562870"/>
          <a:ext cx="889000" cy="21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69469</xdr:rowOff>
    </xdr:from>
    <xdr:to>
      <xdr:col>46</xdr:col>
      <xdr:colOff>38100</xdr:colOff>
      <xdr:row>38</xdr:row>
      <xdr:rowOff>171069</xdr:rowOff>
    </xdr:to>
    <xdr:sp macro="" textlink="">
      <xdr:nvSpPr>
        <xdr:cNvPr id="307" name="フローチャート: 判断 306"/>
        <xdr:cNvSpPr/>
      </xdr:nvSpPr>
      <xdr:spPr>
        <a:xfrm>
          <a:off x="8699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16146</xdr:rowOff>
    </xdr:from>
    <xdr:ext cx="378565" cy="259045"/>
    <xdr:sp macro="" textlink="">
      <xdr:nvSpPr>
        <xdr:cNvPr id="308" name="テキスト ボックス 307"/>
        <xdr:cNvSpPr txBox="1"/>
      </xdr:nvSpPr>
      <xdr:spPr>
        <a:xfrm>
          <a:off x="8561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47770</xdr:rowOff>
    </xdr:from>
    <xdr:to>
      <xdr:col>41</xdr:col>
      <xdr:colOff>50800</xdr:colOff>
      <xdr:row>39</xdr:row>
      <xdr:rowOff>11031</xdr:rowOff>
    </xdr:to>
    <xdr:cxnSp macro="">
      <xdr:nvCxnSpPr>
        <xdr:cNvPr id="309" name="直線コネクタ 308"/>
        <xdr:cNvCxnSpPr/>
      </xdr:nvCxnSpPr>
      <xdr:spPr>
        <a:xfrm flipV="1">
          <a:off x="6972300" y="6562870"/>
          <a:ext cx="889000" cy="13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61141</xdr:rowOff>
    </xdr:from>
    <xdr:to>
      <xdr:col>41</xdr:col>
      <xdr:colOff>101600</xdr:colOff>
      <xdr:row>38</xdr:row>
      <xdr:rowOff>162741</xdr:rowOff>
    </xdr:to>
    <xdr:sp macro="" textlink="">
      <xdr:nvSpPr>
        <xdr:cNvPr id="310" name="フローチャート: 判断 309"/>
        <xdr:cNvSpPr/>
      </xdr:nvSpPr>
      <xdr:spPr>
        <a:xfrm>
          <a:off x="7810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153868</xdr:rowOff>
    </xdr:from>
    <xdr:ext cx="378565" cy="259045"/>
    <xdr:sp macro="" textlink="">
      <xdr:nvSpPr>
        <xdr:cNvPr id="311" name="テキスト ボックス 310"/>
        <xdr:cNvSpPr txBox="1"/>
      </xdr:nvSpPr>
      <xdr:spPr>
        <a:xfrm>
          <a:off x="7672017" y="6668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80573</xdr:rowOff>
    </xdr:from>
    <xdr:to>
      <xdr:col>36</xdr:col>
      <xdr:colOff>165100</xdr:colOff>
      <xdr:row>39</xdr:row>
      <xdr:rowOff>10723</xdr:rowOff>
    </xdr:to>
    <xdr:sp macro="" textlink="">
      <xdr:nvSpPr>
        <xdr:cNvPr id="312" name="フローチャート: 判断 311"/>
        <xdr:cNvSpPr/>
      </xdr:nvSpPr>
      <xdr:spPr>
        <a:xfrm>
          <a:off x="6921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27250</xdr:rowOff>
    </xdr:from>
    <xdr:ext cx="378565" cy="259045"/>
    <xdr:sp macro="" textlink="">
      <xdr:nvSpPr>
        <xdr:cNvPr id="313" name="テキスト ボックス 312"/>
        <xdr:cNvSpPr txBox="1"/>
      </xdr:nvSpPr>
      <xdr:spPr>
        <a:xfrm>
          <a:off x="6783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40731</xdr:rowOff>
    </xdr:from>
    <xdr:to>
      <xdr:col>55</xdr:col>
      <xdr:colOff>50800</xdr:colOff>
      <xdr:row>39</xdr:row>
      <xdr:rowOff>142331</xdr:rowOff>
    </xdr:to>
    <xdr:sp macro="" textlink="">
      <xdr:nvSpPr>
        <xdr:cNvPr id="319" name="楕円 318"/>
        <xdr:cNvSpPr/>
      </xdr:nvSpPr>
      <xdr:spPr>
        <a:xfrm>
          <a:off x="10426700" y="672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127108</xdr:rowOff>
    </xdr:from>
    <xdr:ext cx="313932" cy="259045"/>
    <xdr:sp macro="" textlink="">
      <xdr:nvSpPr>
        <xdr:cNvPr id="320" name="労働費該当値テキスト"/>
        <xdr:cNvSpPr txBox="1"/>
      </xdr:nvSpPr>
      <xdr:spPr>
        <a:xfrm>
          <a:off x="10528300" y="66422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33220</xdr:rowOff>
    </xdr:from>
    <xdr:to>
      <xdr:col>50</xdr:col>
      <xdr:colOff>165100</xdr:colOff>
      <xdr:row>39</xdr:row>
      <xdr:rowOff>134820</xdr:rowOff>
    </xdr:to>
    <xdr:sp macro="" textlink="">
      <xdr:nvSpPr>
        <xdr:cNvPr id="321" name="楕円 320"/>
        <xdr:cNvSpPr/>
      </xdr:nvSpPr>
      <xdr:spPr>
        <a:xfrm>
          <a:off x="9588500" y="671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125947</xdr:rowOff>
    </xdr:from>
    <xdr:ext cx="313932" cy="259045"/>
    <xdr:sp macro="" textlink="">
      <xdr:nvSpPr>
        <xdr:cNvPr id="322" name="テキスト ボックス 321"/>
        <xdr:cNvSpPr txBox="1"/>
      </xdr:nvSpPr>
      <xdr:spPr>
        <a:xfrm>
          <a:off x="9482333" y="6812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41384</xdr:rowOff>
    </xdr:from>
    <xdr:to>
      <xdr:col>46</xdr:col>
      <xdr:colOff>38100</xdr:colOff>
      <xdr:row>39</xdr:row>
      <xdr:rowOff>142984</xdr:rowOff>
    </xdr:to>
    <xdr:sp macro="" textlink="">
      <xdr:nvSpPr>
        <xdr:cNvPr id="323" name="楕円 322"/>
        <xdr:cNvSpPr/>
      </xdr:nvSpPr>
      <xdr:spPr>
        <a:xfrm>
          <a:off x="8699500" y="672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134111</xdr:rowOff>
    </xdr:from>
    <xdr:ext cx="313932" cy="259045"/>
    <xdr:sp macro="" textlink="">
      <xdr:nvSpPr>
        <xdr:cNvPr id="324" name="テキスト ボックス 323"/>
        <xdr:cNvSpPr txBox="1"/>
      </xdr:nvSpPr>
      <xdr:spPr>
        <a:xfrm>
          <a:off x="8593333" y="68206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168420</xdr:rowOff>
    </xdr:from>
    <xdr:to>
      <xdr:col>41</xdr:col>
      <xdr:colOff>101600</xdr:colOff>
      <xdr:row>38</xdr:row>
      <xdr:rowOff>98570</xdr:rowOff>
    </xdr:to>
    <xdr:sp macro="" textlink="">
      <xdr:nvSpPr>
        <xdr:cNvPr id="325" name="楕円 324"/>
        <xdr:cNvSpPr/>
      </xdr:nvSpPr>
      <xdr:spPr>
        <a:xfrm>
          <a:off x="7810500" y="651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115097</xdr:rowOff>
    </xdr:from>
    <xdr:ext cx="469744" cy="259045"/>
    <xdr:sp macro="" textlink="">
      <xdr:nvSpPr>
        <xdr:cNvPr id="326" name="テキスト ボックス 325"/>
        <xdr:cNvSpPr txBox="1"/>
      </xdr:nvSpPr>
      <xdr:spPr>
        <a:xfrm>
          <a:off x="7626428" y="628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131681</xdr:rowOff>
    </xdr:from>
    <xdr:to>
      <xdr:col>36</xdr:col>
      <xdr:colOff>165100</xdr:colOff>
      <xdr:row>39</xdr:row>
      <xdr:rowOff>61831</xdr:rowOff>
    </xdr:to>
    <xdr:sp macro="" textlink="">
      <xdr:nvSpPr>
        <xdr:cNvPr id="327" name="楕円 326"/>
        <xdr:cNvSpPr/>
      </xdr:nvSpPr>
      <xdr:spPr>
        <a:xfrm>
          <a:off x="6921500" y="664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52958</xdr:rowOff>
    </xdr:from>
    <xdr:ext cx="378565" cy="259045"/>
    <xdr:sp macro="" textlink="">
      <xdr:nvSpPr>
        <xdr:cNvPr id="328" name="テキスト ボックス 327"/>
        <xdr:cNvSpPr txBox="1"/>
      </xdr:nvSpPr>
      <xdr:spPr>
        <a:xfrm>
          <a:off x="6783017" y="6739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122930</xdr:rowOff>
    </xdr:from>
    <xdr:to>
      <xdr:col>54</xdr:col>
      <xdr:colOff>189865</xdr:colOff>
      <xdr:row>58</xdr:row>
      <xdr:rowOff>86044</xdr:rowOff>
    </xdr:to>
    <xdr:cxnSp macro="">
      <xdr:nvCxnSpPr>
        <xdr:cNvPr id="354" name="直線コネクタ 353"/>
        <xdr:cNvCxnSpPr/>
      </xdr:nvCxnSpPr>
      <xdr:spPr>
        <a:xfrm flipV="1">
          <a:off x="10475595" y="8523980"/>
          <a:ext cx="1270" cy="1506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89871</xdr:rowOff>
    </xdr:from>
    <xdr:ext cx="534377" cy="259045"/>
    <xdr:sp macro="" textlink="">
      <xdr:nvSpPr>
        <xdr:cNvPr id="355" name="農林水産業費最小値テキスト"/>
        <xdr:cNvSpPr txBox="1"/>
      </xdr:nvSpPr>
      <xdr:spPr>
        <a:xfrm>
          <a:off x="10528300" y="100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86044</xdr:rowOff>
    </xdr:from>
    <xdr:to>
      <xdr:col>55</xdr:col>
      <xdr:colOff>88900</xdr:colOff>
      <xdr:row>58</xdr:row>
      <xdr:rowOff>86044</xdr:rowOff>
    </xdr:to>
    <xdr:cxnSp macro="">
      <xdr:nvCxnSpPr>
        <xdr:cNvPr id="356" name="直線コネクタ 355"/>
        <xdr:cNvCxnSpPr/>
      </xdr:nvCxnSpPr>
      <xdr:spPr>
        <a:xfrm>
          <a:off x="10388600" y="1003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69607</xdr:rowOff>
    </xdr:from>
    <xdr:ext cx="599010" cy="259045"/>
    <xdr:sp macro="" textlink="">
      <xdr:nvSpPr>
        <xdr:cNvPr id="357" name="農林水産業費最大値テキスト"/>
        <xdr:cNvSpPr txBox="1"/>
      </xdr:nvSpPr>
      <xdr:spPr>
        <a:xfrm>
          <a:off x="10528300" y="829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122930</xdr:rowOff>
    </xdr:from>
    <xdr:to>
      <xdr:col>55</xdr:col>
      <xdr:colOff>88900</xdr:colOff>
      <xdr:row>49</xdr:row>
      <xdr:rowOff>122930</xdr:rowOff>
    </xdr:to>
    <xdr:cxnSp macro="">
      <xdr:nvCxnSpPr>
        <xdr:cNvPr id="358" name="直線コネクタ 357"/>
        <xdr:cNvCxnSpPr/>
      </xdr:nvCxnSpPr>
      <xdr:spPr>
        <a:xfrm>
          <a:off x="10388600" y="852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152991</xdr:rowOff>
    </xdr:from>
    <xdr:to>
      <xdr:col>55</xdr:col>
      <xdr:colOff>0</xdr:colOff>
      <xdr:row>55</xdr:row>
      <xdr:rowOff>13758</xdr:rowOff>
    </xdr:to>
    <xdr:cxnSp macro="">
      <xdr:nvCxnSpPr>
        <xdr:cNvPr id="359" name="直線コネクタ 358"/>
        <xdr:cNvCxnSpPr/>
      </xdr:nvCxnSpPr>
      <xdr:spPr>
        <a:xfrm>
          <a:off x="9639300" y="9068391"/>
          <a:ext cx="838200" cy="37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36727</xdr:rowOff>
    </xdr:from>
    <xdr:ext cx="534377" cy="259045"/>
    <xdr:sp macro="" textlink="">
      <xdr:nvSpPr>
        <xdr:cNvPr id="360" name="農林水産業費平均値テキスト"/>
        <xdr:cNvSpPr txBox="1"/>
      </xdr:nvSpPr>
      <xdr:spPr>
        <a:xfrm>
          <a:off x="10528300" y="9466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58300</xdr:rowOff>
    </xdr:from>
    <xdr:to>
      <xdr:col>55</xdr:col>
      <xdr:colOff>50800</xdr:colOff>
      <xdr:row>55</xdr:row>
      <xdr:rowOff>159900</xdr:rowOff>
    </xdr:to>
    <xdr:sp macro="" textlink="">
      <xdr:nvSpPr>
        <xdr:cNvPr id="361" name="フローチャート: 判断 360"/>
        <xdr:cNvSpPr/>
      </xdr:nvSpPr>
      <xdr:spPr>
        <a:xfrm>
          <a:off x="10426700" y="948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152991</xdr:rowOff>
    </xdr:from>
    <xdr:to>
      <xdr:col>50</xdr:col>
      <xdr:colOff>114300</xdr:colOff>
      <xdr:row>54</xdr:row>
      <xdr:rowOff>121248</xdr:rowOff>
    </xdr:to>
    <xdr:cxnSp macro="">
      <xdr:nvCxnSpPr>
        <xdr:cNvPr id="362" name="直線コネクタ 361"/>
        <xdr:cNvCxnSpPr/>
      </xdr:nvCxnSpPr>
      <xdr:spPr>
        <a:xfrm flipV="1">
          <a:off x="8750300" y="9068391"/>
          <a:ext cx="889000" cy="31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74890</xdr:rowOff>
    </xdr:from>
    <xdr:to>
      <xdr:col>50</xdr:col>
      <xdr:colOff>165100</xdr:colOff>
      <xdr:row>56</xdr:row>
      <xdr:rowOff>5040</xdr:rowOff>
    </xdr:to>
    <xdr:sp macro="" textlink="">
      <xdr:nvSpPr>
        <xdr:cNvPr id="363" name="フローチャート: 判断 362"/>
        <xdr:cNvSpPr/>
      </xdr:nvSpPr>
      <xdr:spPr>
        <a:xfrm>
          <a:off x="9588500" y="950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167617</xdr:rowOff>
    </xdr:from>
    <xdr:ext cx="534377" cy="259045"/>
    <xdr:sp macro="" textlink="">
      <xdr:nvSpPr>
        <xdr:cNvPr id="364" name="テキスト ボックス 363"/>
        <xdr:cNvSpPr txBox="1"/>
      </xdr:nvSpPr>
      <xdr:spPr>
        <a:xfrm>
          <a:off x="9372111" y="959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91841</xdr:rowOff>
    </xdr:from>
    <xdr:to>
      <xdr:col>45</xdr:col>
      <xdr:colOff>177800</xdr:colOff>
      <xdr:row>54</xdr:row>
      <xdr:rowOff>121248</xdr:rowOff>
    </xdr:to>
    <xdr:cxnSp macro="">
      <xdr:nvCxnSpPr>
        <xdr:cNvPr id="365" name="直線コネクタ 364"/>
        <xdr:cNvCxnSpPr/>
      </xdr:nvCxnSpPr>
      <xdr:spPr>
        <a:xfrm>
          <a:off x="7861300" y="9350141"/>
          <a:ext cx="889000" cy="2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167245</xdr:rowOff>
    </xdr:from>
    <xdr:to>
      <xdr:col>46</xdr:col>
      <xdr:colOff>38100</xdr:colOff>
      <xdr:row>56</xdr:row>
      <xdr:rowOff>97395</xdr:rowOff>
    </xdr:to>
    <xdr:sp macro="" textlink="">
      <xdr:nvSpPr>
        <xdr:cNvPr id="366" name="フローチャート: 判断 365"/>
        <xdr:cNvSpPr/>
      </xdr:nvSpPr>
      <xdr:spPr>
        <a:xfrm>
          <a:off x="8699500" y="9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88522</xdr:rowOff>
    </xdr:from>
    <xdr:ext cx="534377" cy="259045"/>
    <xdr:sp macro="" textlink="">
      <xdr:nvSpPr>
        <xdr:cNvPr id="367" name="テキスト ボックス 366"/>
        <xdr:cNvSpPr txBox="1"/>
      </xdr:nvSpPr>
      <xdr:spPr>
        <a:xfrm>
          <a:off x="8483111" y="968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91841</xdr:rowOff>
    </xdr:from>
    <xdr:to>
      <xdr:col>41</xdr:col>
      <xdr:colOff>50800</xdr:colOff>
      <xdr:row>55</xdr:row>
      <xdr:rowOff>73063</xdr:rowOff>
    </xdr:to>
    <xdr:cxnSp macro="">
      <xdr:nvCxnSpPr>
        <xdr:cNvPr id="368" name="直線コネクタ 367"/>
        <xdr:cNvCxnSpPr/>
      </xdr:nvCxnSpPr>
      <xdr:spPr>
        <a:xfrm flipV="1">
          <a:off x="6972300" y="9350141"/>
          <a:ext cx="889000" cy="15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142572</xdr:rowOff>
    </xdr:from>
    <xdr:to>
      <xdr:col>41</xdr:col>
      <xdr:colOff>101600</xdr:colOff>
      <xdr:row>56</xdr:row>
      <xdr:rowOff>72722</xdr:rowOff>
    </xdr:to>
    <xdr:sp macro="" textlink="">
      <xdr:nvSpPr>
        <xdr:cNvPr id="369" name="フローチャート: 判断 368"/>
        <xdr:cNvSpPr/>
      </xdr:nvSpPr>
      <xdr:spPr>
        <a:xfrm>
          <a:off x="7810500" y="9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63849</xdr:rowOff>
    </xdr:from>
    <xdr:ext cx="534377" cy="259045"/>
    <xdr:sp macro="" textlink="">
      <xdr:nvSpPr>
        <xdr:cNvPr id="370" name="テキスト ボックス 369"/>
        <xdr:cNvSpPr txBox="1"/>
      </xdr:nvSpPr>
      <xdr:spPr>
        <a:xfrm>
          <a:off x="7594111" y="966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32665</xdr:rowOff>
    </xdr:from>
    <xdr:to>
      <xdr:col>36</xdr:col>
      <xdr:colOff>165100</xdr:colOff>
      <xdr:row>56</xdr:row>
      <xdr:rowOff>134265</xdr:rowOff>
    </xdr:to>
    <xdr:sp macro="" textlink="">
      <xdr:nvSpPr>
        <xdr:cNvPr id="371" name="フローチャート: 判断 370"/>
        <xdr:cNvSpPr/>
      </xdr:nvSpPr>
      <xdr:spPr>
        <a:xfrm>
          <a:off x="69215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125392</xdr:rowOff>
    </xdr:from>
    <xdr:ext cx="534377" cy="259045"/>
    <xdr:sp macro="" textlink="">
      <xdr:nvSpPr>
        <xdr:cNvPr id="372" name="テキスト ボックス 371"/>
        <xdr:cNvSpPr txBox="1"/>
      </xdr:nvSpPr>
      <xdr:spPr>
        <a:xfrm>
          <a:off x="6705111" y="97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134408</xdr:rowOff>
    </xdr:from>
    <xdr:to>
      <xdr:col>55</xdr:col>
      <xdr:colOff>50800</xdr:colOff>
      <xdr:row>55</xdr:row>
      <xdr:rowOff>64558</xdr:rowOff>
    </xdr:to>
    <xdr:sp macro="" textlink="">
      <xdr:nvSpPr>
        <xdr:cNvPr id="378" name="楕円 377"/>
        <xdr:cNvSpPr/>
      </xdr:nvSpPr>
      <xdr:spPr>
        <a:xfrm>
          <a:off x="10426700" y="939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157285</xdr:rowOff>
    </xdr:from>
    <xdr:ext cx="534377" cy="259045"/>
    <xdr:sp macro="" textlink="">
      <xdr:nvSpPr>
        <xdr:cNvPr id="379" name="農林水産業費該当値テキスト"/>
        <xdr:cNvSpPr txBox="1"/>
      </xdr:nvSpPr>
      <xdr:spPr>
        <a:xfrm>
          <a:off x="10528300" y="92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102191</xdr:rowOff>
    </xdr:from>
    <xdr:to>
      <xdr:col>50</xdr:col>
      <xdr:colOff>165100</xdr:colOff>
      <xdr:row>53</xdr:row>
      <xdr:rowOff>32341</xdr:rowOff>
    </xdr:to>
    <xdr:sp macro="" textlink="">
      <xdr:nvSpPr>
        <xdr:cNvPr id="380" name="楕円 379"/>
        <xdr:cNvSpPr/>
      </xdr:nvSpPr>
      <xdr:spPr>
        <a:xfrm>
          <a:off x="9588500" y="901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48868</xdr:rowOff>
    </xdr:from>
    <xdr:ext cx="534377" cy="259045"/>
    <xdr:sp macro="" textlink="">
      <xdr:nvSpPr>
        <xdr:cNvPr id="381" name="テキスト ボックス 380"/>
        <xdr:cNvSpPr txBox="1"/>
      </xdr:nvSpPr>
      <xdr:spPr>
        <a:xfrm>
          <a:off x="9372111" y="879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70448</xdr:rowOff>
    </xdr:from>
    <xdr:to>
      <xdr:col>46</xdr:col>
      <xdr:colOff>38100</xdr:colOff>
      <xdr:row>55</xdr:row>
      <xdr:rowOff>598</xdr:rowOff>
    </xdr:to>
    <xdr:sp macro="" textlink="">
      <xdr:nvSpPr>
        <xdr:cNvPr id="382" name="楕円 381"/>
        <xdr:cNvSpPr/>
      </xdr:nvSpPr>
      <xdr:spPr>
        <a:xfrm>
          <a:off x="8699500" y="932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17125</xdr:rowOff>
    </xdr:from>
    <xdr:ext cx="534377" cy="259045"/>
    <xdr:sp macro="" textlink="">
      <xdr:nvSpPr>
        <xdr:cNvPr id="383" name="テキスト ボックス 382"/>
        <xdr:cNvSpPr txBox="1"/>
      </xdr:nvSpPr>
      <xdr:spPr>
        <a:xfrm>
          <a:off x="8483111" y="910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41041</xdr:rowOff>
    </xdr:from>
    <xdr:to>
      <xdr:col>41</xdr:col>
      <xdr:colOff>101600</xdr:colOff>
      <xdr:row>54</xdr:row>
      <xdr:rowOff>142641</xdr:rowOff>
    </xdr:to>
    <xdr:sp macro="" textlink="">
      <xdr:nvSpPr>
        <xdr:cNvPr id="384" name="楕円 383"/>
        <xdr:cNvSpPr/>
      </xdr:nvSpPr>
      <xdr:spPr>
        <a:xfrm>
          <a:off x="7810500" y="929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159168</xdr:rowOff>
    </xdr:from>
    <xdr:ext cx="534377" cy="259045"/>
    <xdr:sp macro="" textlink="">
      <xdr:nvSpPr>
        <xdr:cNvPr id="385" name="テキスト ボックス 384"/>
        <xdr:cNvSpPr txBox="1"/>
      </xdr:nvSpPr>
      <xdr:spPr>
        <a:xfrm>
          <a:off x="7594111" y="907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22263</xdr:rowOff>
    </xdr:from>
    <xdr:to>
      <xdr:col>36</xdr:col>
      <xdr:colOff>165100</xdr:colOff>
      <xdr:row>55</xdr:row>
      <xdr:rowOff>123863</xdr:rowOff>
    </xdr:to>
    <xdr:sp macro="" textlink="">
      <xdr:nvSpPr>
        <xdr:cNvPr id="386" name="楕円 385"/>
        <xdr:cNvSpPr/>
      </xdr:nvSpPr>
      <xdr:spPr>
        <a:xfrm>
          <a:off x="6921500" y="945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140390</xdr:rowOff>
    </xdr:from>
    <xdr:ext cx="534377" cy="259045"/>
    <xdr:sp macro="" textlink="">
      <xdr:nvSpPr>
        <xdr:cNvPr id="387" name="テキスト ボックス 386"/>
        <xdr:cNvSpPr txBox="1"/>
      </xdr:nvSpPr>
      <xdr:spPr>
        <a:xfrm>
          <a:off x="6705111" y="922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8" name="直線コネクタ 39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9" name="テキスト ボックス 39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0" name="直線コネクタ 39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1" name="テキスト ボックス 40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2" name="直線コネクタ 40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3" name="テキスト ボックス 40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4" name="直線コネクタ 40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5" name="テキスト ボックス 40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6" name="直線コネクタ 40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7" name="テキスト ボックス 40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9" name="テキスト ボックス 40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13551</xdr:rowOff>
    </xdr:from>
    <xdr:to>
      <xdr:col>54</xdr:col>
      <xdr:colOff>189865</xdr:colOff>
      <xdr:row>78</xdr:row>
      <xdr:rowOff>58319</xdr:rowOff>
    </xdr:to>
    <xdr:cxnSp macro="">
      <xdr:nvCxnSpPr>
        <xdr:cNvPr id="411" name="直線コネクタ 410"/>
        <xdr:cNvCxnSpPr/>
      </xdr:nvCxnSpPr>
      <xdr:spPr>
        <a:xfrm flipV="1">
          <a:off x="10475595" y="12015051"/>
          <a:ext cx="1270" cy="1416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62146</xdr:rowOff>
    </xdr:from>
    <xdr:ext cx="469744" cy="259045"/>
    <xdr:sp macro="" textlink="">
      <xdr:nvSpPr>
        <xdr:cNvPr id="412" name="商工費最小値テキスト"/>
        <xdr:cNvSpPr txBox="1"/>
      </xdr:nvSpPr>
      <xdr:spPr>
        <a:xfrm>
          <a:off x="10528300" y="1343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58319</xdr:rowOff>
    </xdr:from>
    <xdr:to>
      <xdr:col>55</xdr:col>
      <xdr:colOff>88900</xdr:colOff>
      <xdr:row>78</xdr:row>
      <xdr:rowOff>58319</xdr:rowOff>
    </xdr:to>
    <xdr:cxnSp macro="">
      <xdr:nvCxnSpPr>
        <xdr:cNvPr id="413" name="直線コネクタ 412"/>
        <xdr:cNvCxnSpPr/>
      </xdr:nvCxnSpPr>
      <xdr:spPr>
        <a:xfrm>
          <a:off x="10388600" y="1343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131678</xdr:rowOff>
    </xdr:from>
    <xdr:ext cx="534377" cy="259045"/>
    <xdr:sp macro="" textlink="">
      <xdr:nvSpPr>
        <xdr:cNvPr id="414" name="商工費最大値テキスト"/>
        <xdr:cNvSpPr txBox="1"/>
      </xdr:nvSpPr>
      <xdr:spPr>
        <a:xfrm>
          <a:off x="10528300" y="1179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13551</xdr:rowOff>
    </xdr:from>
    <xdr:to>
      <xdr:col>55</xdr:col>
      <xdr:colOff>88900</xdr:colOff>
      <xdr:row>70</xdr:row>
      <xdr:rowOff>13551</xdr:rowOff>
    </xdr:to>
    <xdr:cxnSp macro="">
      <xdr:nvCxnSpPr>
        <xdr:cNvPr id="415" name="直線コネクタ 414"/>
        <xdr:cNvCxnSpPr/>
      </xdr:nvCxnSpPr>
      <xdr:spPr>
        <a:xfrm>
          <a:off x="10388600" y="120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77960</xdr:rowOff>
    </xdr:from>
    <xdr:to>
      <xdr:col>55</xdr:col>
      <xdr:colOff>0</xdr:colOff>
      <xdr:row>78</xdr:row>
      <xdr:rowOff>66757</xdr:rowOff>
    </xdr:to>
    <xdr:cxnSp macro="">
      <xdr:nvCxnSpPr>
        <xdr:cNvPr id="416" name="直線コネクタ 415"/>
        <xdr:cNvCxnSpPr/>
      </xdr:nvCxnSpPr>
      <xdr:spPr>
        <a:xfrm flipV="1">
          <a:off x="9639300" y="13279610"/>
          <a:ext cx="838200" cy="16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136027</xdr:rowOff>
    </xdr:from>
    <xdr:ext cx="534377" cy="259045"/>
    <xdr:sp macro="" textlink="">
      <xdr:nvSpPr>
        <xdr:cNvPr id="417" name="商工費平均値テキスト"/>
        <xdr:cNvSpPr txBox="1"/>
      </xdr:nvSpPr>
      <xdr:spPr>
        <a:xfrm>
          <a:off x="10528300" y="12823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113150</xdr:rowOff>
    </xdr:from>
    <xdr:to>
      <xdr:col>55</xdr:col>
      <xdr:colOff>50800</xdr:colOff>
      <xdr:row>76</xdr:row>
      <xdr:rowOff>43300</xdr:rowOff>
    </xdr:to>
    <xdr:sp macro="" textlink="">
      <xdr:nvSpPr>
        <xdr:cNvPr id="418" name="フローチャート: 判断 417"/>
        <xdr:cNvSpPr/>
      </xdr:nvSpPr>
      <xdr:spPr>
        <a:xfrm>
          <a:off x="10426700" y="129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66757</xdr:rowOff>
    </xdr:from>
    <xdr:to>
      <xdr:col>50</xdr:col>
      <xdr:colOff>114300</xdr:colOff>
      <xdr:row>78</xdr:row>
      <xdr:rowOff>76054</xdr:rowOff>
    </xdr:to>
    <xdr:cxnSp macro="">
      <xdr:nvCxnSpPr>
        <xdr:cNvPr id="419" name="直線コネクタ 418"/>
        <xdr:cNvCxnSpPr/>
      </xdr:nvCxnSpPr>
      <xdr:spPr>
        <a:xfrm flipV="1">
          <a:off x="8750300" y="13439857"/>
          <a:ext cx="8890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126543</xdr:rowOff>
    </xdr:from>
    <xdr:to>
      <xdr:col>50</xdr:col>
      <xdr:colOff>165100</xdr:colOff>
      <xdr:row>77</xdr:row>
      <xdr:rowOff>56693</xdr:rowOff>
    </xdr:to>
    <xdr:sp macro="" textlink="">
      <xdr:nvSpPr>
        <xdr:cNvPr id="420" name="フローチャート: 判断 419"/>
        <xdr:cNvSpPr/>
      </xdr:nvSpPr>
      <xdr:spPr>
        <a:xfrm>
          <a:off x="95885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73220</xdr:rowOff>
    </xdr:from>
    <xdr:ext cx="534377" cy="259045"/>
    <xdr:sp macro="" textlink="">
      <xdr:nvSpPr>
        <xdr:cNvPr id="421" name="テキスト ボックス 420"/>
        <xdr:cNvSpPr txBox="1"/>
      </xdr:nvSpPr>
      <xdr:spPr>
        <a:xfrm>
          <a:off x="9372111" y="1293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75940</xdr:rowOff>
    </xdr:from>
    <xdr:to>
      <xdr:col>45</xdr:col>
      <xdr:colOff>177800</xdr:colOff>
      <xdr:row>78</xdr:row>
      <xdr:rowOff>76054</xdr:rowOff>
    </xdr:to>
    <xdr:cxnSp macro="">
      <xdr:nvCxnSpPr>
        <xdr:cNvPr id="422" name="直線コネクタ 421"/>
        <xdr:cNvCxnSpPr/>
      </xdr:nvCxnSpPr>
      <xdr:spPr>
        <a:xfrm>
          <a:off x="7861300" y="13449040"/>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92805</xdr:rowOff>
    </xdr:from>
    <xdr:to>
      <xdr:col>46</xdr:col>
      <xdr:colOff>38100</xdr:colOff>
      <xdr:row>77</xdr:row>
      <xdr:rowOff>22955</xdr:rowOff>
    </xdr:to>
    <xdr:sp macro="" textlink="">
      <xdr:nvSpPr>
        <xdr:cNvPr id="423" name="フローチャート: 判断 422"/>
        <xdr:cNvSpPr/>
      </xdr:nvSpPr>
      <xdr:spPr>
        <a:xfrm>
          <a:off x="8699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39482</xdr:rowOff>
    </xdr:from>
    <xdr:ext cx="534377" cy="259045"/>
    <xdr:sp macro="" textlink="">
      <xdr:nvSpPr>
        <xdr:cNvPr id="424" name="テキスト ボックス 423"/>
        <xdr:cNvSpPr txBox="1"/>
      </xdr:nvSpPr>
      <xdr:spPr>
        <a:xfrm>
          <a:off x="8483111" y="128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75940</xdr:rowOff>
    </xdr:from>
    <xdr:to>
      <xdr:col>41</xdr:col>
      <xdr:colOff>50800</xdr:colOff>
      <xdr:row>78</xdr:row>
      <xdr:rowOff>88494</xdr:rowOff>
    </xdr:to>
    <xdr:cxnSp macro="">
      <xdr:nvCxnSpPr>
        <xdr:cNvPr id="425" name="直線コネクタ 424"/>
        <xdr:cNvCxnSpPr/>
      </xdr:nvCxnSpPr>
      <xdr:spPr>
        <a:xfrm flipV="1">
          <a:off x="6972300" y="13449040"/>
          <a:ext cx="889000" cy="1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49543</xdr:rowOff>
    </xdr:from>
    <xdr:to>
      <xdr:col>41</xdr:col>
      <xdr:colOff>101600</xdr:colOff>
      <xdr:row>77</xdr:row>
      <xdr:rowOff>151143</xdr:rowOff>
    </xdr:to>
    <xdr:sp macro="" textlink="">
      <xdr:nvSpPr>
        <xdr:cNvPr id="426" name="フローチャート: 判断 425"/>
        <xdr:cNvSpPr/>
      </xdr:nvSpPr>
      <xdr:spPr>
        <a:xfrm>
          <a:off x="7810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167670</xdr:rowOff>
    </xdr:from>
    <xdr:ext cx="534377" cy="259045"/>
    <xdr:sp macro="" textlink="">
      <xdr:nvSpPr>
        <xdr:cNvPr id="427" name="テキスト ボックス 426"/>
        <xdr:cNvSpPr txBox="1"/>
      </xdr:nvSpPr>
      <xdr:spPr>
        <a:xfrm>
          <a:off x="7594111" y="1302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12357</xdr:rowOff>
    </xdr:from>
    <xdr:to>
      <xdr:col>36</xdr:col>
      <xdr:colOff>165100</xdr:colOff>
      <xdr:row>77</xdr:row>
      <xdr:rowOff>113957</xdr:rowOff>
    </xdr:to>
    <xdr:sp macro="" textlink="">
      <xdr:nvSpPr>
        <xdr:cNvPr id="428" name="フローチャート: 判断 427"/>
        <xdr:cNvSpPr/>
      </xdr:nvSpPr>
      <xdr:spPr>
        <a:xfrm>
          <a:off x="6921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130484</xdr:rowOff>
    </xdr:from>
    <xdr:ext cx="534377" cy="259045"/>
    <xdr:sp macro="" textlink="">
      <xdr:nvSpPr>
        <xdr:cNvPr id="429" name="テキスト ボックス 428"/>
        <xdr:cNvSpPr txBox="1"/>
      </xdr:nvSpPr>
      <xdr:spPr>
        <a:xfrm>
          <a:off x="6705111" y="1298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27160</xdr:rowOff>
    </xdr:from>
    <xdr:to>
      <xdr:col>55</xdr:col>
      <xdr:colOff>50800</xdr:colOff>
      <xdr:row>77</xdr:row>
      <xdr:rowOff>128760</xdr:rowOff>
    </xdr:to>
    <xdr:sp macro="" textlink="">
      <xdr:nvSpPr>
        <xdr:cNvPr id="435" name="楕円 434"/>
        <xdr:cNvSpPr/>
      </xdr:nvSpPr>
      <xdr:spPr>
        <a:xfrm>
          <a:off x="10426700" y="1322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5587</xdr:rowOff>
    </xdr:from>
    <xdr:ext cx="534377" cy="259045"/>
    <xdr:sp macro="" textlink="">
      <xdr:nvSpPr>
        <xdr:cNvPr id="436" name="商工費該当値テキスト"/>
        <xdr:cNvSpPr txBox="1"/>
      </xdr:nvSpPr>
      <xdr:spPr>
        <a:xfrm>
          <a:off x="10528300" y="1320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15957</xdr:rowOff>
    </xdr:from>
    <xdr:to>
      <xdr:col>50</xdr:col>
      <xdr:colOff>165100</xdr:colOff>
      <xdr:row>78</xdr:row>
      <xdr:rowOff>117557</xdr:rowOff>
    </xdr:to>
    <xdr:sp macro="" textlink="">
      <xdr:nvSpPr>
        <xdr:cNvPr id="437" name="楕円 436"/>
        <xdr:cNvSpPr/>
      </xdr:nvSpPr>
      <xdr:spPr>
        <a:xfrm>
          <a:off x="9588500" y="1338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108684</xdr:rowOff>
    </xdr:from>
    <xdr:ext cx="469744" cy="259045"/>
    <xdr:sp macro="" textlink="">
      <xdr:nvSpPr>
        <xdr:cNvPr id="438" name="テキスト ボックス 437"/>
        <xdr:cNvSpPr txBox="1"/>
      </xdr:nvSpPr>
      <xdr:spPr>
        <a:xfrm>
          <a:off x="9404428" y="1348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25254</xdr:rowOff>
    </xdr:from>
    <xdr:to>
      <xdr:col>46</xdr:col>
      <xdr:colOff>38100</xdr:colOff>
      <xdr:row>78</xdr:row>
      <xdr:rowOff>126854</xdr:rowOff>
    </xdr:to>
    <xdr:sp macro="" textlink="">
      <xdr:nvSpPr>
        <xdr:cNvPr id="439" name="楕円 438"/>
        <xdr:cNvSpPr/>
      </xdr:nvSpPr>
      <xdr:spPr>
        <a:xfrm>
          <a:off x="8699500" y="1339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117981</xdr:rowOff>
    </xdr:from>
    <xdr:ext cx="469744" cy="259045"/>
    <xdr:sp macro="" textlink="">
      <xdr:nvSpPr>
        <xdr:cNvPr id="440" name="テキスト ボックス 439"/>
        <xdr:cNvSpPr txBox="1"/>
      </xdr:nvSpPr>
      <xdr:spPr>
        <a:xfrm>
          <a:off x="8515428" y="1349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25140</xdr:rowOff>
    </xdr:from>
    <xdr:to>
      <xdr:col>41</xdr:col>
      <xdr:colOff>101600</xdr:colOff>
      <xdr:row>78</xdr:row>
      <xdr:rowOff>126740</xdr:rowOff>
    </xdr:to>
    <xdr:sp macro="" textlink="">
      <xdr:nvSpPr>
        <xdr:cNvPr id="441" name="楕円 440"/>
        <xdr:cNvSpPr/>
      </xdr:nvSpPr>
      <xdr:spPr>
        <a:xfrm>
          <a:off x="7810500" y="1339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117867</xdr:rowOff>
    </xdr:from>
    <xdr:ext cx="469744" cy="259045"/>
    <xdr:sp macro="" textlink="">
      <xdr:nvSpPr>
        <xdr:cNvPr id="442" name="テキスト ボックス 441"/>
        <xdr:cNvSpPr txBox="1"/>
      </xdr:nvSpPr>
      <xdr:spPr>
        <a:xfrm>
          <a:off x="7626428" y="1349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37694</xdr:rowOff>
    </xdr:from>
    <xdr:to>
      <xdr:col>36</xdr:col>
      <xdr:colOff>165100</xdr:colOff>
      <xdr:row>78</xdr:row>
      <xdr:rowOff>139294</xdr:rowOff>
    </xdr:to>
    <xdr:sp macro="" textlink="">
      <xdr:nvSpPr>
        <xdr:cNvPr id="443" name="楕円 442"/>
        <xdr:cNvSpPr/>
      </xdr:nvSpPr>
      <xdr:spPr>
        <a:xfrm>
          <a:off x="6921500" y="1341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130421</xdr:rowOff>
    </xdr:from>
    <xdr:ext cx="469744" cy="259045"/>
    <xdr:sp macro="" textlink="">
      <xdr:nvSpPr>
        <xdr:cNvPr id="444" name="テキスト ボックス 443"/>
        <xdr:cNvSpPr txBox="1"/>
      </xdr:nvSpPr>
      <xdr:spPr>
        <a:xfrm>
          <a:off x="6737428" y="1350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8" name="テキスト ボックス 45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60" name="テキスト ボックス 45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62" name="テキスト ボックス 46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64" name="テキスト ボックス 46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6" name="テキスト ボックス 46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126879</xdr:rowOff>
    </xdr:from>
    <xdr:to>
      <xdr:col>54</xdr:col>
      <xdr:colOff>189865</xdr:colOff>
      <xdr:row>99</xdr:row>
      <xdr:rowOff>22813</xdr:rowOff>
    </xdr:to>
    <xdr:cxnSp macro="">
      <xdr:nvCxnSpPr>
        <xdr:cNvPr id="468" name="直線コネクタ 467"/>
        <xdr:cNvCxnSpPr/>
      </xdr:nvCxnSpPr>
      <xdr:spPr>
        <a:xfrm flipV="1">
          <a:off x="10475595" y="15728829"/>
          <a:ext cx="1270" cy="126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29822</xdr:rowOff>
    </xdr:from>
    <xdr:ext cx="534377" cy="259045"/>
    <xdr:sp macro="" textlink="">
      <xdr:nvSpPr>
        <xdr:cNvPr id="469" name="土木費最小値テキスト"/>
        <xdr:cNvSpPr txBox="1"/>
      </xdr:nvSpPr>
      <xdr:spPr>
        <a:xfrm>
          <a:off x="10528300" y="1700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22813</xdr:rowOff>
    </xdr:from>
    <xdr:to>
      <xdr:col>55</xdr:col>
      <xdr:colOff>88900</xdr:colOff>
      <xdr:row>99</xdr:row>
      <xdr:rowOff>22813</xdr:rowOff>
    </xdr:to>
    <xdr:cxnSp macro="">
      <xdr:nvCxnSpPr>
        <xdr:cNvPr id="470" name="直線コネクタ 469"/>
        <xdr:cNvCxnSpPr/>
      </xdr:nvCxnSpPr>
      <xdr:spPr>
        <a:xfrm>
          <a:off x="10388600" y="1699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73556</xdr:rowOff>
    </xdr:from>
    <xdr:ext cx="690189" cy="259045"/>
    <xdr:sp macro="" textlink="">
      <xdr:nvSpPr>
        <xdr:cNvPr id="471" name="土木費最大値テキスト"/>
        <xdr:cNvSpPr txBox="1"/>
      </xdr:nvSpPr>
      <xdr:spPr>
        <a:xfrm>
          <a:off x="10528300" y="155040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126879</xdr:rowOff>
    </xdr:from>
    <xdr:to>
      <xdr:col>55</xdr:col>
      <xdr:colOff>88900</xdr:colOff>
      <xdr:row>91</xdr:row>
      <xdr:rowOff>126879</xdr:rowOff>
    </xdr:to>
    <xdr:cxnSp macro="">
      <xdr:nvCxnSpPr>
        <xdr:cNvPr id="472" name="直線コネクタ 471"/>
        <xdr:cNvCxnSpPr/>
      </xdr:nvCxnSpPr>
      <xdr:spPr>
        <a:xfrm>
          <a:off x="10388600" y="1572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3032</xdr:rowOff>
    </xdr:from>
    <xdr:to>
      <xdr:col>55</xdr:col>
      <xdr:colOff>0</xdr:colOff>
      <xdr:row>99</xdr:row>
      <xdr:rowOff>8880</xdr:rowOff>
    </xdr:to>
    <xdr:cxnSp macro="">
      <xdr:nvCxnSpPr>
        <xdr:cNvPr id="473" name="直線コネクタ 472"/>
        <xdr:cNvCxnSpPr/>
      </xdr:nvCxnSpPr>
      <xdr:spPr>
        <a:xfrm>
          <a:off x="9639300" y="16976582"/>
          <a:ext cx="838200" cy="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118721</xdr:rowOff>
    </xdr:from>
    <xdr:ext cx="534377" cy="259045"/>
    <xdr:sp macro="" textlink="">
      <xdr:nvSpPr>
        <xdr:cNvPr id="474" name="土木費平均値テキスト"/>
        <xdr:cNvSpPr txBox="1"/>
      </xdr:nvSpPr>
      <xdr:spPr>
        <a:xfrm>
          <a:off x="10528300" y="16749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95844</xdr:rowOff>
    </xdr:from>
    <xdr:to>
      <xdr:col>55</xdr:col>
      <xdr:colOff>50800</xdr:colOff>
      <xdr:row>99</xdr:row>
      <xdr:rowOff>25994</xdr:rowOff>
    </xdr:to>
    <xdr:sp macro="" textlink="">
      <xdr:nvSpPr>
        <xdr:cNvPr id="475" name="フローチャート: 判断 474"/>
        <xdr:cNvSpPr/>
      </xdr:nvSpPr>
      <xdr:spPr>
        <a:xfrm>
          <a:off x="10426700" y="1689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3032</xdr:rowOff>
    </xdr:from>
    <xdr:to>
      <xdr:col>50</xdr:col>
      <xdr:colOff>114300</xdr:colOff>
      <xdr:row>99</xdr:row>
      <xdr:rowOff>9985</xdr:rowOff>
    </xdr:to>
    <xdr:cxnSp macro="">
      <xdr:nvCxnSpPr>
        <xdr:cNvPr id="476" name="直線コネクタ 475"/>
        <xdr:cNvCxnSpPr/>
      </xdr:nvCxnSpPr>
      <xdr:spPr>
        <a:xfrm flipV="1">
          <a:off x="8750300" y="16976582"/>
          <a:ext cx="889000" cy="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102733</xdr:rowOff>
    </xdr:from>
    <xdr:to>
      <xdr:col>50</xdr:col>
      <xdr:colOff>165100</xdr:colOff>
      <xdr:row>99</xdr:row>
      <xdr:rowOff>32883</xdr:rowOff>
    </xdr:to>
    <xdr:sp macro="" textlink="">
      <xdr:nvSpPr>
        <xdr:cNvPr id="477" name="フローチャート: 判断 476"/>
        <xdr:cNvSpPr/>
      </xdr:nvSpPr>
      <xdr:spPr>
        <a:xfrm>
          <a:off x="95885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49410</xdr:rowOff>
    </xdr:from>
    <xdr:ext cx="534377" cy="259045"/>
    <xdr:sp macro="" textlink="">
      <xdr:nvSpPr>
        <xdr:cNvPr id="478" name="テキスト ボックス 477"/>
        <xdr:cNvSpPr txBox="1"/>
      </xdr:nvSpPr>
      <xdr:spPr>
        <a:xfrm>
          <a:off x="9372111" y="1668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9389</xdr:rowOff>
    </xdr:from>
    <xdr:to>
      <xdr:col>45</xdr:col>
      <xdr:colOff>177800</xdr:colOff>
      <xdr:row>99</xdr:row>
      <xdr:rowOff>9985</xdr:rowOff>
    </xdr:to>
    <xdr:cxnSp macro="">
      <xdr:nvCxnSpPr>
        <xdr:cNvPr id="479" name="直線コネクタ 478"/>
        <xdr:cNvCxnSpPr/>
      </xdr:nvCxnSpPr>
      <xdr:spPr>
        <a:xfrm>
          <a:off x="7861300" y="16982939"/>
          <a:ext cx="889000" cy="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125454</xdr:rowOff>
    </xdr:from>
    <xdr:to>
      <xdr:col>46</xdr:col>
      <xdr:colOff>38100</xdr:colOff>
      <xdr:row>99</xdr:row>
      <xdr:rowOff>55604</xdr:rowOff>
    </xdr:to>
    <xdr:sp macro="" textlink="">
      <xdr:nvSpPr>
        <xdr:cNvPr id="480" name="フローチャート: 判断 479"/>
        <xdr:cNvSpPr/>
      </xdr:nvSpPr>
      <xdr:spPr>
        <a:xfrm>
          <a:off x="8699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72131</xdr:rowOff>
    </xdr:from>
    <xdr:ext cx="534377" cy="259045"/>
    <xdr:sp macro="" textlink="">
      <xdr:nvSpPr>
        <xdr:cNvPr id="481" name="テキスト ボックス 480"/>
        <xdr:cNvSpPr txBox="1"/>
      </xdr:nvSpPr>
      <xdr:spPr>
        <a:xfrm>
          <a:off x="8483111" y="1670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4685</xdr:rowOff>
    </xdr:from>
    <xdr:to>
      <xdr:col>41</xdr:col>
      <xdr:colOff>50800</xdr:colOff>
      <xdr:row>99</xdr:row>
      <xdr:rowOff>9389</xdr:rowOff>
    </xdr:to>
    <xdr:cxnSp macro="">
      <xdr:nvCxnSpPr>
        <xdr:cNvPr id="482" name="直線コネクタ 481"/>
        <xdr:cNvCxnSpPr/>
      </xdr:nvCxnSpPr>
      <xdr:spPr>
        <a:xfrm>
          <a:off x="6972300" y="16978235"/>
          <a:ext cx="889000" cy="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122899</xdr:rowOff>
    </xdr:from>
    <xdr:to>
      <xdr:col>41</xdr:col>
      <xdr:colOff>101600</xdr:colOff>
      <xdr:row>99</xdr:row>
      <xdr:rowOff>53049</xdr:rowOff>
    </xdr:to>
    <xdr:sp macro="" textlink="">
      <xdr:nvSpPr>
        <xdr:cNvPr id="483" name="フローチャート: 判断 482"/>
        <xdr:cNvSpPr/>
      </xdr:nvSpPr>
      <xdr:spPr>
        <a:xfrm>
          <a:off x="7810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69576</xdr:rowOff>
    </xdr:from>
    <xdr:ext cx="534377" cy="259045"/>
    <xdr:sp macro="" textlink="">
      <xdr:nvSpPr>
        <xdr:cNvPr id="484" name="テキスト ボックス 483"/>
        <xdr:cNvSpPr txBox="1"/>
      </xdr:nvSpPr>
      <xdr:spPr>
        <a:xfrm>
          <a:off x="7594111" y="1670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125566</xdr:rowOff>
    </xdr:from>
    <xdr:to>
      <xdr:col>36</xdr:col>
      <xdr:colOff>165100</xdr:colOff>
      <xdr:row>99</xdr:row>
      <xdr:rowOff>55716</xdr:rowOff>
    </xdr:to>
    <xdr:sp macro="" textlink="">
      <xdr:nvSpPr>
        <xdr:cNvPr id="485" name="フローチャート: 判断 484"/>
        <xdr:cNvSpPr/>
      </xdr:nvSpPr>
      <xdr:spPr>
        <a:xfrm>
          <a:off x="6921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46843</xdr:rowOff>
    </xdr:from>
    <xdr:ext cx="534377" cy="259045"/>
    <xdr:sp macro="" textlink="">
      <xdr:nvSpPr>
        <xdr:cNvPr id="486" name="テキスト ボックス 485"/>
        <xdr:cNvSpPr txBox="1"/>
      </xdr:nvSpPr>
      <xdr:spPr>
        <a:xfrm>
          <a:off x="6705111" y="1702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129530</xdr:rowOff>
    </xdr:from>
    <xdr:to>
      <xdr:col>55</xdr:col>
      <xdr:colOff>50800</xdr:colOff>
      <xdr:row>99</xdr:row>
      <xdr:rowOff>59680</xdr:rowOff>
    </xdr:to>
    <xdr:sp macro="" textlink="">
      <xdr:nvSpPr>
        <xdr:cNvPr id="492" name="楕円 491"/>
        <xdr:cNvSpPr/>
      </xdr:nvSpPr>
      <xdr:spPr>
        <a:xfrm>
          <a:off x="10426700" y="1693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74271</xdr:rowOff>
    </xdr:from>
    <xdr:ext cx="534377" cy="259045"/>
    <xdr:sp macro="" textlink="">
      <xdr:nvSpPr>
        <xdr:cNvPr id="493" name="土木費該当値テキスト"/>
        <xdr:cNvSpPr txBox="1"/>
      </xdr:nvSpPr>
      <xdr:spPr>
        <a:xfrm>
          <a:off x="10528300" y="1687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123682</xdr:rowOff>
    </xdr:from>
    <xdr:to>
      <xdr:col>50</xdr:col>
      <xdr:colOff>165100</xdr:colOff>
      <xdr:row>99</xdr:row>
      <xdr:rowOff>53832</xdr:rowOff>
    </xdr:to>
    <xdr:sp macro="" textlink="">
      <xdr:nvSpPr>
        <xdr:cNvPr id="494" name="楕円 493"/>
        <xdr:cNvSpPr/>
      </xdr:nvSpPr>
      <xdr:spPr>
        <a:xfrm>
          <a:off x="9588500" y="1692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44959</xdr:rowOff>
    </xdr:from>
    <xdr:ext cx="534377" cy="259045"/>
    <xdr:sp macro="" textlink="">
      <xdr:nvSpPr>
        <xdr:cNvPr id="495" name="テキスト ボックス 494"/>
        <xdr:cNvSpPr txBox="1"/>
      </xdr:nvSpPr>
      <xdr:spPr>
        <a:xfrm>
          <a:off x="9372111" y="1701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130635</xdr:rowOff>
    </xdr:from>
    <xdr:to>
      <xdr:col>46</xdr:col>
      <xdr:colOff>38100</xdr:colOff>
      <xdr:row>99</xdr:row>
      <xdr:rowOff>60785</xdr:rowOff>
    </xdr:to>
    <xdr:sp macro="" textlink="">
      <xdr:nvSpPr>
        <xdr:cNvPr id="496" name="楕円 495"/>
        <xdr:cNvSpPr/>
      </xdr:nvSpPr>
      <xdr:spPr>
        <a:xfrm>
          <a:off x="8699500" y="1693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51912</xdr:rowOff>
    </xdr:from>
    <xdr:ext cx="534377" cy="259045"/>
    <xdr:sp macro="" textlink="">
      <xdr:nvSpPr>
        <xdr:cNvPr id="497" name="テキスト ボックス 496"/>
        <xdr:cNvSpPr txBox="1"/>
      </xdr:nvSpPr>
      <xdr:spPr>
        <a:xfrm>
          <a:off x="8483111" y="1702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130039</xdr:rowOff>
    </xdr:from>
    <xdr:to>
      <xdr:col>41</xdr:col>
      <xdr:colOff>101600</xdr:colOff>
      <xdr:row>99</xdr:row>
      <xdr:rowOff>60189</xdr:rowOff>
    </xdr:to>
    <xdr:sp macro="" textlink="">
      <xdr:nvSpPr>
        <xdr:cNvPr id="498" name="楕円 497"/>
        <xdr:cNvSpPr/>
      </xdr:nvSpPr>
      <xdr:spPr>
        <a:xfrm>
          <a:off x="7810500" y="1693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51316</xdr:rowOff>
    </xdr:from>
    <xdr:ext cx="534377" cy="259045"/>
    <xdr:sp macro="" textlink="">
      <xdr:nvSpPr>
        <xdr:cNvPr id="499" name="テキスト ボックス 498"/>
        <xdr:cNvSpPr txBox="1"/>
      </xdr:nvSpPr>
      <xdr:spPr>
        <a:xfrm>
          <a:off x="7594111" y="1702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125335</xdr:rowOff>
    </xdr:from>
    <xdr:to>
      <xdr:col>36</xdr:col>
      <xdr:colOff>165100</xdr:colOff>
      <xdr:row>99</xdr:row>
      <xdr:rowOff>55485</xdr:rowOff>
    </xdr:to>
    <xdr:sp macro="" textlink="">
      <xdr:nvSpPr>
        <xdr:cNvPr id="500" name="楕円 499"/>
        <xdr:cNvSpPr/>
      </xdr:nvSpPr>
      <xdr:spPr>
        <a:xfrm>
          <a:off x="6921500" y="1692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72012</xdr:rowOff>
    </xdr:from>
    <xdr:ext cx="534377" cy="259045"/>
    <xdr:sp macro="" textlink="">
      <xdr:nvSpPr>
        <xdr:cNvPr id="501" name="テキスト ボックス 500"/>
        <xdr:cNvSpPr txBox="1"/>
      </xdr:nvSpPr>
      <xdr:spPr>
        <a:xfrm>
          <a:off x="6705111" y="1670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8712</xdr:rowOff>
    </xdr:from>
    <xdr:to>
      <xdr:col>85</xdr:col>
      <xdr:colOff>126364</xdr:colOff>
      <xdr:row>37</xdr:row>
      <xdr:rowOff>114211</xdr:rowOff>
    </xdr:to>
    <xdr:cxnSp macro="">
      <xdr:nvCxnSpPr>
        <xdr:cNvPr id="525" name="直線コネクタ 524"/>
        <xdr:cNvCxnSpPr/>
      </xdr:nvCxnSpPr>
      <xdr:spPr>
        <a:xfrm flipV="1">
          <a:off x="16317595" y="5152212"/>
          <a:ext cx="1269" cy="130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118038</xdr:rowOff>
    </xdr:from>
    <xdr:ext cx="534377" cy="259045"/>
    <xdr:sp macro="" textlink="">
      <xdr:nvSpPr>
        <xdr:cNvPr id="526" name="消防費最小値テキスト"/>
        <xdr:cNvSpPr txBox="1"/>
      </xdr:nvSpPr>
      <xdr:spPr>
        <a:xfrm>
          <a:off x="16370300" y="646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114211</xdr:rowOff>
    </xdr:from>
    <xdr:to>
      <xdr:col>86</xdr:col>
      <xdr:colOff>25400</xdr:colOff>
      <xdr:row>37</xdr:row>
      <xdr:rowOff>114211</xdr:rowOff>
    </xdr:to>
    <xdr:cxnSp macro="">
      <xdr:nvCxnSpPr>
        <xdr:cNvPr id="527" name="直線コネクタ 526"/>
        <xdr:cNvCxnSpPr/>
      </xdr:nvCxnSpPr>
      <xdr:spPr>
        <a:xfrm>
          <a:off x="16230600" y="645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126839</xdr:rowOff>
    </xdr:from>
    <xdr:ext cx="534377" cy="259045"/>
    <xdr:sp macro="" textlink="">
      <xdr:nvSpPr>
        <xdr:cNvPr id="528" name="消防費最大値テキスト"/>
        <xdr:cNvSpPr txBox="1"/>
      </xdr:nvSpPr>
      <xdr:spPr>
        <a:xfrm>
          <a:off x="16370300" y="492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8712</xdr:rowOff>
    </xdr:from>
    <xdr:to>
      <xdr:col>86</xdr:col>
      <xdr:colOff>25400</xdr:colOff>
      <xdr:row>30</xdr:row>
      <xdr:rowOff>8712</xdr:rowOff>
    </xdr:to>
    <xdr:cxnSp macro="">
      <xdr:nvCxnSpPr>
        <xdr:cNvPr id="529" name="直線コネクタ 528"/>
        <xdr:cNvCxnSpPr/>
      </xdr:nvCxnSpPr>
      <xdr:spPr>
        <a:xfrm>
          <a:off x="16230600" y="51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90341</xdr:rowOff>
    </xdr:from>
    <xdr:to>
      <xdr:col>85</xdr:col>
      <xdr:colOff>127000</xdr:colOff>
      <xdr:row>36</xdr:row>
      <xdr:rowOff>98971</xdr:rowOff>
    </xdr:to>
    <xdr:cxnSp macro="">
      <xdr:nvCxnSpPr>
        <xdr:cNvPr id="530" name="直線コネクタ 529"/>
        <xdr:cNvCxnSpPr/>
      </xdr:nvCxnSpPr>
      <xdr:spPr>
        <a:xfrm>
          <a:off x="15481300" y="6262541"/>
          <a:ext cx="838200" cy="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163060</xdr:rowOff>
    </xdr:from>
    <xdr:ext cx="534377" cy="259045"/>
    <xdr:sp macro="" textlink="">
      <xdr:nvSpPr>
        <xdr:cNvPr id="531" name="消防費平均値テキスト"/>
        <xdr:cNvSpPr txBox="1"/>
      </xdr:nvSpPr>
      <xdr:spPr>
        <a:xfrm>
          <a:off x="16370300" y="599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140183</xdr:rowOff>
    </xdr:from>
    <xdr:to>
      <xdr:col>85</xdr:col>
      <xdr:colOff>177800</xdr:colOff>
      <xdr:row>36</xdr:row>
      <xdr:rowOff>70333</xdr:rowOff>
    </xdr:to>
    <xdr:sp macro="" textlink="">
      <xdr:nvSpPr>
        <xdr:cNvPr id="532" name="フローチャート: 判断 531"/>
        <xdr:cNvSpPr/>
      </xdr:nvSpPr>
      <xdr:spPr>
        <a:xfrm>
          <a:off x="16268700" y="61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90341</xdr:rowOff>
    </xdr:from>
    <xdr:to>
      <xdr:col>81</xdr:col>
      <xdr:colOff>50800</xdr:colOff>
      <xdr:row>36</xdr:row>
      <xdr:rowOff>131528</xdr:rowOff>
    </xdr:to>
    <xdr:cxnSp macro="">
      <xdr:nvCxnSpPr>
        <xdr:cNvPr id="533" name="直線コネクタ 532"/>
        <xdr:cNvCxnSpPr/>
      </xdr:nvCxnSpPr>
      <xdr:spPr>
        <a:xfrm flipV="1">
          <a:off x="14592300" y="6262541"/>
          <a:ext cx="889000" cy="4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4318</xdr:rowOff>
    </xdr:from>
    <xdr:to>
      <xdr:col>81</xdr:col>
      <xdr:colOff>101600</xdr:colOff>
      <xdr:row>36</xdr:row>
      <xdr:rowOff>105918</xdr:rowOff>
    </xdr:to>
    <xdr:sp macro="" textlink="">
      <xdr:nvSpPr>
        <xdr:cNvPr id="534" name="フローチャート: 判断 533"/>
        <xdr:cNvSpPr/>
      </xdr:nvSpPr>
      <xdr:spPr>
        <a:xfrm>
          <a:off x="154305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122445</xdr:rowOff>
    </xdr:from>
    <xdr:ext cx="534377" cy="259045"/>
    <xdr:sp macro="" textlink="">
      <xdr:nvSpPr>
        <xdr:cNvPr id="535" name="テキスト ボックス 534"/>
        <xdr:cNvSpPr txBox="1"/>
      </xdr:nvSpPr>
      <xdr:spPr>
        <a:xfrm>
          <a:off x="15214111" y="59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131528</xdr:rowOff>
    </xdr:from>
    <xdr:to>
      <xdr:col>76</xdr:col>
      <xdr:colOff>114300</xdr:colOff>
      <xdr:row>36</xdr:row>
      <xdr:rowOff>137795</xdr:rowOff>
    </xdr:to>
    <xdr:cxnSp macro="">
      <xdr:nvCxnSpPr>
        <xdr:cNvPr id="536" name="直線コネクタ 535"/>
        <xdr:cNvCxnSpPr/>
      </xdr:nvCxnSpPr>
      <xdr:spPr>
        <a:xfrm flipV="1">
          <a:off x="13703300" y="6303728"/>
          <a:ext cx="889000" cy="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42913</xdr:rowOff>
    </xdr:from>
    <xdr:to>
      <xdr:col>76</xdr:col>
      <xdr:colOff>165100</xdr:colOff>
      <xdr:row>36</xdr:row>
      <xdr:rowOff>144513</xdr:rowOff>
    </xdr:to>
    <xdr:sp macro="" textlink="">
      <xdr:nvSpPr>
        <xdr:cNvPr id="537" name="フローチャート: 判断 536"/>
        <xdr:cNvSpPr/>
      </xdr:nvSpPr>
      <xdr:spPr>
        <a:xfrm>
          <a:off x="14541500" y="6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161040</xdr:rowOff>
    </xdr:from>
    <xdr:ext cx="534377" cy="259045"/>
    <xdr:sp macro="" textlink="">
      <xdr:nvSpPr>
        <xdr:cNvPr id="538" name="テキスト ボックス 537"/>
        <xdr:cNvSpPr txBox="1"/>
      </xdr:nvSpPr>
      <xdr:spPr>
        <a:xfrm>
          <a:off x="14325111" y="59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137795</xdr:rowOff>
    </xdr:from>
    <xdr:to>
      <xdr:col>71</xdr:col>
      <xdr:colOff>177800</xdr:colOff>
      <xdr:row>36</xdr:row>
      <xdr:rowOff>157226</xdr:rowOff>
    </xdr:to>
    <xdr:cxnSp macro="">
      <xdr:nvCxnSpPr>
        <xdr:cNvPr id="539" name="直線コネクタ 538"/>
        <xdr:cNvCxnSpPr/>
      </xdr:nvCxnSpPr>
      <xdr:spPr>
        <a:xfrm flipV="1">
          <a:off x="12814300" y="6309995"/>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70479</xdr:rowOff>
    </xdr:from>
    <xdr:to>
      <xdr:col>72</xdr:col>
      <xdr:colOff>38100</xdr:colOff>
      <xdr:row>37</xdr:row>
      <xdr:rowOff>629</xdr:rowOff>
    </xdr:to>
    <xdr:sp macro="" textlink="">
      <xdr:nvSpPr>
        <xdr:cNvPr id="540" name="フローチャート: 判断 539"/>
        <xdr:cNvSpPr/>
      </xdr:nvSpPr>
      <xdr:spPr>
        <a:xfrm>
          <a:off x="13652500" y="624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17156</xdr:rowOff>
    </xdr:from>
    <xdr:ext cx="534377" cy="259045"/>
    <xdr:sp macro="" textlink="">
      <xdr:nvSpPr>
        <xdr:cNvPr id="541" name="テキスト ボックス 540"/>
        <xdr:cNvSpPr txBox="1"/>
      </xdr:nvSpPr>
      <xdr:spPr>
        <a:xfrm>
          <a:off x="13436111" y="601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8166</xdr:rowOff>
    </xdr:from>
    <xdr:to>
      <xdr:col>67</xdr:col>
      <xdr:colOff>101600</xdr:colOff>
      <xdr:row>36</xdr:row>
      <xdr:rowOff>109766</xdr:rowOff>
    </xdr:to>
    <xdr:sp macro="" textlink="">
      <xdr:nvSpPr>
        <xdr:cNvPr id="542" name="フローチャート: 判断 541"/>
        <xdr:cNvSpPr/>
      </xdr:nvSpPr>
      <xdr:spPr>
        <a:xfrm>
          <a:off x="12763500" y="618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126293</xdr:rowOff>
    </xdr:from>
    <xdr:ext cx="534377" cy="259045"/>
    <xdr:sp macro="" textlink="">
      <xdr:nvSpPr>
        <xdr:cNvPr id="543" name="テキスト ボックス 542"/>
        <xdr:cNvSpPr txBox="1"/>
      </xdr:nvSpPr>
      <xdr:spPr>
        <a:xfrm>
          <a:off x="12547111" y="595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48171</xdr:rowOff>
    </xdr:from>
    <xdr:to>
      <xdr:col>85</xdr:col>
      <xdr:colOff>177800</xdr:colOff>
      <xdr:row>36</xdr:row>
      <xdr:rowOff>149771</xdr:rowOff>
    </xdr:to>
    <xdr:sp macro="" textlink="">
      <xdr:nvSpPr>
        <xdr:cNvPr id="549" name="楕円 548"/>
        <xdr:cNvSpPr/>
      </xdr:nvSpPr>
      <xdr:spPr>
        <a:xfrm>
          <a:off x="16268700" y="622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26598</xdr:rowOff>
    </xdr:from>
    <xdr:ext cx="534377" cy="259045"/>
    <xdr:sp macro="" textlink="">
      <xdr:nvSpPr>
        <xdr:cNvPr id="550" name="消防費該当値テキスト"/>
        <xdr:cNvSpPr txBox="1"/>
      </xdr:nvSpPr>
      <xdr:spPr>
        <a:xfrm>
          <a:off x="16370300" y="619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39541</xdr:rowOff>
    </xdr:from>
    <xdr:to>
      <xdr:col>81</xdr:col>
      <xdr:colOff>101600</xdr:colOff>
      <xdr:row>36</xdr:row>
      <xdr:rowOff>141141</xdr:rowOff>
    </xdr:to>
    <xdr:sp macro="" textlink="">
      <xdr:nvSpPr>
        <xdr:cNvPr id="551" name="楕円 550"/>
        <xdr:cNvSpPr/>
      </xdr:nvSpPr>
      <xdr:spPr>
        <a:xfrm>
          <a:off x="15430500" y="621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132268</xdr:rowOff>
    </xdr:from>
    <xdr:ext cx="534377" cy="259045"/>
    <xdr:sp macro="" textlink="">
      <xdr:nvSpPr>
        <xdr:cNvPr id="552" name="テキスト ボックス 551"/>
        <xdr:cNvSpPr txBox="1"/>
      </xdr:nvSpPr>
      <xdr:spPr>
        <a:xfrm>
          <a:off x="15214111" y="630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80728</xdr:rowOff>
    </xdr:from>
    <xdr:to>
      <xdr:col>76</xdr:col>
      <xdr:colOff>165100</xdr:colOff>
      <xdr:row>37</xdr:row>
      <xdr:rowOff>10878</xdr:rowOff>
    </xdr:to>
    <xdr:sp macro="" textlink="">
      <xdr:nvSpPr>
        <xdr:cNvPr id="553" name="楕円 552"/>
        <xdr:cNvSpPr/>
      </xdr:nvSpPr>
      <xdr:spPr>
        <a:xfrm>
          <a:off x="14541500" y="625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2005</xdr:rowOff>
    </xdr:from>
    <xdr:ext cx="534377" cy="259045"/>
    <xdr:sp macro="" textlink="">
      <xdr:nvSpPr>
        <xdr:cNvPr id="554" name="テキスト ボックス 553"/>
        <xdr:cNvSpPr txBox="1"/>
      </xdr:nvSpPr>
      <xdr:spPr>
        <a:xfrm>
          <a:off x="14325111" y="634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86995</xdr:rowOff>
    </xdr:from>
    <xdr:to>
      <xdr:col>72</xdr:col>
      <xdr:colOff>38100</xdr:colOff>
      <xdr:row>37</xdr:row>
      <xdr:rowOff>17145</xdr:rowOff>
    </xdr:to>
    <xdr:sp macro="" textlink="">
      <xdr:nvSpPr>
        <xdr:cNvPr id="555" name="楕円 554"/>
        <xdr:cNvSpPr/>
      </xdr:nvSpPr>
      <xdr:spPr>
        <a:xfrm>
          <a:off x="13652500" y="62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8272</xdr:rowOff>
    </xdr:from>
    <xdr:ext cx="534377" cy="259045"/>
    <xdr:sp macro="" textlink="">
      <xdr:nvSpPr>
        <xdr:cNvPr id="556" name="テキスト ボックス 555"/>
        <xdr:cNvSpPr txBox="1"/>
      </xdr:nvSpPr>
      <xdr:spPr>
        <a:xfrm>
          <a:off x="13436111" y="635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106426</xdr:rowOff>
    </xdr:from>
    <xdr:to>
      <xdr:col>67</xdr:col>
      <xdr:colOff>101600</xdr:colOff>
      <xdr:row>37</xdr:row>
      <xdr:rowOff>36576</xdr:rowOff>
    </xdr:to>
    <xdr:sp macro="" textlink="">
      <xdr:nvSpPr>
        <xdr:cNvPr id="557" name="楕円 556"/>
        <xdr:cNvSpPr/>
      </xdr:nvSpPr>
      <xdr:spPr>
        <a:xfrm>
          <a:off x="12763500" y="627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27703</xdr:rowOff>
    </xdr:from>
    <xdr:ext cx="534377" cy="259045"/>
    <xdr:sp macro="" textlink="">
      <xdr:nvSpPr>
        <xdr:cNvPr id="558" name="テキスト ボックス 557"/>
        <xdr:cNvSpPr txBox="1"/>
      </xdr:nvSpPr>
      <xdr:spPr>
        <a:xfrm>
          <a:off x="12547111" y="637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9" name="テキスト ボックス 56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0" name="直線コネクタ 56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1" name="テキスト ボックス 57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2" name="直線コネクタ 57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3" name="テキスト ボックス 57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4" name="直線コネクタ 57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5" name="テキスト ボックス 57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6" name="直線コネクタ 57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7" name="テキスト ボックス 576"/>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8" name="直線コネクタ 57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9" name="テキスト ボックス 57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0" name="直線コネクタ 57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1" name="テキスト ボックス 58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3" name="テキスト ボックス 58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116655</xdr:rowOff>
    </xdr:from>
    <xdr:to>
      <xdr:col>85</xdr:col>
      <xdr:colOff>126364</xdr:colOff>
      <xdr:row>58</xdr:row>
      <xdr:rowOff>72589</xdr:rowOff>
    </xdr:to>
    <xdr:cxnSp macro="">
      <xdr:nvCxnSpPr>
        <xdr:cNvPr id="585" name="直線コネクタ 584"/>
        <xdr:cNvCxnSpPr/>
      </xdr:nvCxnSpPr>
      <xdr:spPr>
        <a:xfrm flipV="1">
          <a:off x="16317595" y="8689155"/>
          <a:ext cx="1269" cy="132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76416</xdr:rowOff>
    </xdr:from>
    <xdr:ext cx="534377" cy="259045"/>
    <xdr:sp macro="" textlink="">
      <xdr:nvSpPr>
        <xdr:cNvPr id="586" name="教育費最小値テキスト"/>
        <xdr:cNvSpPr txBox="1"/>
      </xdr:nvSpPr>
      <xdr:spPr>
        <a:xfrm>
          <a:off x="16370300"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72589</xdr:rowOff>
    </xdr:from>
    <xdr:to>
      <xdr:col>86</xdr:col>
      <xdr:colOff>25400</xdr:colOff>
      <xdr:row>58</xdr:row>
      <xdr:rowOff>72589</xdr:rowOff>
    </xdr:to>
    <xdr:cxnSp macro="">
      <xdr:nvCxnSpPr>
        <xdr:cNvPr id="587" name="直線コネクタ 586"/>
        <xdr:cNvCxnSpPr/>
      </xdr:nvCxnSpPr>
      <xdr:spPr>
        <a:xfrm>
          <a:off x="16230600" y="10016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63332</xdr:rowOff>
    </xdr:from>
    <xdr:ext cx="599010" cy="259045"/>
    <xdr:sp macro="" textlink="">
      <xdr:nvSpPr>
        <xdr:cNvPr id="588" name="教育費最大値テキスト"/>
        <xdr:cNvSpPr txBox="1"/>
      </xdr:nvSpPr>
      <xdr:spPr>
        <a:xfrm>
          <a:off x="16370300" y="846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170,117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116655</xdr:rowOff>
    </xdr:from>
    <xdr:to>
      <xdr:col>86</xdr:col>
      <xdr:colOff>25400</xdr:colOff>
      <xdr:row>50</xdr:row>
      <xdr:rowOff>116655</xdr:rowOff>
    </xdr:to>
    <xdr:cxnSp macro="">
      <xdr:nvCxnSpPr>
        <xdr:cNvPr id="589" name="直線コネクタ 588"/>
        <xdr:cNvCxnSpPr/>
      </xdr:nvCxnSpPr>
      <xdr:spPr>
        <a:xfrm>
          <a:off x="16230600" y="86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140419</xdr:rowOff>
    </xdr:from>
    <xdr:to>
      <xdr:col>85</xdr:col>
      <xdr:colOff>127000</xdr:colOff>
      <xdr:row>55</xdr:row>
      <xdr:rowOff>8647</xdr:rowOff>
    </xdr:to>
    <xdr:cxnSp macro="">
      <xdr:nvCxnSpPr>
        <xdr:cNvPr id="590" name="直線コネクタ 589"/>
        <xdr:cNvCxnSpPr/>
      </xdr:nvCxnSpPr>
      <xdr:spPr>
        <a:xfrm>
          <a:off x="15481300" y="8884369"/>
          <a:ext cx="838200" cy="55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86747</xdr:rowOff>
    </xdr:from>
    <xdr:ext cx="534377" cy="259045"/>
    <xdr:sp macro="" textlink="">
      <xdr:nvSpPr>
        <xdr:cNvPr id="591" name="教育費平均値テキスト"/>
        <xdr:cNvSpPr txBox="1"/>
      </xdr:nvSpPr>
      <xdr:spPr>
        <a:xfrm>
          <a:off x="16370300" y="9687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108320</xdr:rowOff>
    </xdr:from>
    <xdr:to>
      <xdr:col>85</xdr:col>
      <xdr:colOff>177800</xdr:colOff>
      <xdr:row>57</xdr:row>
      <xdr:rowOff>38470</xdr:rowOff>
    </xdr:to>
    <xdr:sp macro="" textlink="">
      <xdr:nvSpPr>
        <xdr:cNvPr id="592" name="フローチャート: 判断 591"/>
        <xdr:cNvSpPr/>
      </xdr:nvSpPr>
      <xdr:spPr>
        <a:xfrm>
          <a:off x="16268700" y="970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140419</xdr:rowOff>
    </xdr:from>
    <xdr:to>
      <xdr:col>81</xdr:col>
      <xdr:colOff>50800</xdr:colOff>
      <xdr:row>55</xdr:row>
      <xdr:rowOff>163550</xdr:rowOff>
    </xdr:to>
    <xdr:cxnSp macro="">
      <xdr:nvCxnSpPr>
        <xdr:cNvPr id="593" name="直線コネクタ 592"/>
        <xdr:cNvCxnSpPr/>
      </xdr:nvCxnSpPr>
      <xdr:spPr>
        <a:xfrm flipV="1">
          <a:off x="14592300" y="8884369"/>
          <a:ext cx="889000" cy="70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56134</xdr:rowOff>
    </xdr:from>
    <xdr:to>
      <xdr:col>81</xdr:col>
      <xdr:colOff>101600</xdr:colOff>
      <xdr:row>56</xdr:row>
      <xdr:rowOff>157734</xdr:rowOff>
    </xdr:to>
    <xdr:sp macro="" textlink="">
      <xdr:nvSpPr>
        <xdr:cNvPr id="594" name="フローチャート: 判断 593"/>
        <xdr:cNvSpPr/>
      </xdr:nvSpPr>
      <xdr:spPr>
        <a:xfrm>
          <a:off x="154305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148861</xdr:rowOff>
    </xdr:from>
    <xdr:ext cx="534377" cy="259045"/>
    <xdr:sp macro="" textlink="">
      <xdr:nvSpPr>
        <xdr:cNvPr id="595" name="テキスト ボックス 594"/>
        <xdr:cNvSpPr txBox="1"/>
      </xdr:nvSpPr>
      <xdr:spPr>
        <a:xfrm>
          <a:off x="15214111" y="975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155419</xdr:rowOff>
    </xdr:from>
    <xdr:to>
      <xdr:col>76</xdr:col>
      <xdr:colOff>114300</xdr:colOff>
      <xdr:row>55</xdr:row>
      <xdr:rowOff>163550</xdr:rowOff>
    </xdr:to>
    <xdr:cxnSp macro="">
      <xdr:nvCxnSpPr>
        <xdr:cNvPr id="596" name="直線コネクタ 595"/>
        <xdr:cNvCxnSpPr/>
      </xdr:nvCxnSpPr>
      <xdr:spPr>
        <a:xfrm>
          <a:off x="13703300" y="9242269"/>
          <a:ext cx="889000" cy="35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68304</xdr:rowOff>
    </xdr:from>
    <xdr:to>
      <xdr:col>76</xdr:col>
      <xdr:colOff>165100</xdr:colOff>
      <xdr:row>57</xdr:row>
      <xdr:rowOff>169904</xdr:rowOff>
    </xdr:to>
    <xdr:sp macro="" textlink="">
      <xdr:nvSpPr>
        <xdr:cNvPr id="597" name="フローチャート: 判断 596"/>
        <xdr:cNvSpPr/>
      </xdr:nvSpPr>
      <xdr:spPr>
        <a:xfrm>
          <a:off x="14541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161031</xdr:rowOff>
    </xdr:from>
    <xdr:ext cx="534377" cy="259045"/>
    <xdr:sp macro="" textlink="">
      <xdr:nvSpPr>
        <xdr:cNvPr id="598" name="テキスト ボックス 597"/>
        <xdr:cNvSpPr txBox="1"/>
      </xdr:nvSpPr>
      <xdr:spPr>
        <a:xfrm>
          <a:off x="14325111" y="993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155419</xdr:rowOff>
    </xdr:from>
    <xdr:to>
      <xdr:col>71</xdr:col>
      <xdr:colOff>177800</xdr:colOff>
      <xdr:row>56</xdr:row>
      <xdr:rowOff>131383</xdr:rowOff>
    </xdr:to>
    <xdr:cxnSp macro="">
      <xdr:nvCxnSpPr>
        <xdr:cNvPr id="599" name="直線コネクタ 598"/>
        <xdr:cNvCxnSpPr/>
      </xdr:nvCxnSpPr>
      <xdr:spPr>
        <a:xfrm flipV="1">
          <a:off x="12814300" y="9242269"/>
          <a:ext cx="889000" cy="49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79332</xdr:rowOff>
    </xdr:from>
    <xdr:to>
      <xdr:col>72</xdr:col>
      <xdr:colOff>38100</xdr:colOff>
      <xdr:row>58</xdr:row>
      <xdr:rowOff>9482</xdr:rowOff>
    </xdr:to>
    <xdr:sp macro="" textlink="">
      <xdr:nvSpPr>
        <xdr:cNvPr id="600" name="フローチャート: 判断 599"/>
        <xdr:cNvSpPr/>
      </xdr:nvSpPr>
      <xdr:spPr>
        <a:xfrm>
          <a:off x="13652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609</xdr:rowOff>
    </xdr:from>
    <xdr:ext cx="534377" cy="259045"/>
    <xdr:sp macro="" textlink="">
      <xdr:nvSpPr>
        <xdr:cNvPr id="601" name="テキスト ボックス 600"/>
        <xdr:cNvSpPr txBox="1"/>
      </xdr:nvSpPr>
      <xdr:spPr>
        <a:xfrm>
          <a:off x="13436111" y="99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89815</xdr:rowOff>
    </xdr:from>
    <xdr:to>
      <xdr:col>67</xdr:col>
      <xdr:colOff>101600</xdr:colOff>
      <xdr:row>58</xdr:row>
      <xdr:rowOff>19965</xdr:rowOff>
    </xdr:to>
    <xdr:sp macro="" textlink="">
      <xdr:nvSpPr>
        <xdr:cNvPr id="602" name="フローチャート: 判断 601"/>
        <xdr:cNvSpPr/>
      </xdr:nvSpPr>
      <xdr:spPr>
        <a:xfrm>
          <a:off x="12763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11092</xdr:rowOff>
    </xdr:from>
    <xdr:ext cx="534377" cy="259045"/>
    <xdr:sp macro="" textlink="">
      <xdr:nvSpPr>
        <xdr:cNvPr id="603" name="テキスト ボックス 602"/>
        <xdr:cNvSpPr txBox="1"/>
      </xdr:nvSpPr>
      <xdr:spPr>
        <a:xfrm>
          <a:off x="12547111" y="99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129297</xdr:rowOff>
    </xdr:from>
    <xdr:to>
      <xdr:col>85</xdr:col>
      <xdr:colOff>177800</xdr:colOff>
      <xdr:row>55</xdr:row>
      <xdr:rowOff>59447</xdr:rowOff>
    </xdr:to>
    <xdr:sp macro="" textlink="">
      <xdr:nvSpPr>
        <xdr:cNvPr id="609" name="楕円 608"/>
        <xdr:cNvSpPr/>
      </xdr:nvSpPr>
      <xdr:spPr>
        <a:xfrm>
          <a:off x="16268700" y="93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152174</xdr:rowOff>
    </xdr:from>
    <xdr:ext cx="599010" cy="259045"/>
    <xdr:sp macro="" textlink="">
      <xdr:nvSpPr>
        <xdr:cNvPr id="610" name="教育費該当値テキスト"/>
        <xdr:cNvSpPr txBox="1"/>
      </xdr:nvSpPr>
      <xdr:spPr>
        <a:xfrm>
          <a:off x="16370300" y="923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89619</xdr:rowOff>
    </xdr:from>
    <xdr:to>
      <xdr:col>81</xdr:col>
      <xdr:colOff>101600</xdr:colOff>
      <xdr:row>52</xdr:row>
      <xdr:rowOff>19769</xdr:rowOff>
    </xdr:to>
    <xdr:sp macro="" textlink="">
      <xdr:nvSpPr>
        <xdr:cNvPr id="611" name="楕円 610"/>
        <xdr:cNvSpPr/>
      </xdr:nvSpPr>
      <xdr:spPr>
        <a:xfrm>
          <a:off x="15430500" y="883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36296</xdr:rowOff>
    </xdr:from>
    <xdr:ext cx="599010" cy="259045"/>
    <xdr:sp macro="" textlink="">
      <xdr:nvSpPr>
        <xdr:cNvPr id="612" name="テキスト ボックス 611"/>
        <xdr:cNvSpPr txBox="1"/>
      </xdr:nvSpPr>
      <xdr:spPr>
        <a:xfrm>
          <a:off x="15181795" y="8608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112750</xdr:rowOff>
    </xdr:from>
    <xdr:to>
      <xdr:col>76</xdr:col>
      <xdr:colOff>165100</xdr:colOff>
      <xdr:row>56</xdr:row>
      <xdr:rowOff>42900</xdr:rowOff>
    </xdr:to>
    <xdr:sp macro="" textlink="">
      <xdr:nvSpPr>
        <xdr:cNvPr id="613" name="楕円 612"/>
        <xdr:cNvSpPr/>
      </xdr:nvSpPr>
      <xdr:spPr>
        <a:xfrm>
          <a:off x="14541500" y="95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59427</xdr:rowOff>
    </xdr:from>
    <xdr:ext cx="534377" cy="259045"/>
    <xdr:sp macro="" textlink="">
      <xdr:nvSpPr>
        <xdr:cNvPr id="614" name="テキスト ボックス 613"/>
        <xdr:cNvSpPr txBox="1"/>
      </xdr:nvSpPr>
      <xdr:spPr>
        <a:xfrm>
          <a:off x="14325111" y="931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104619</xdr:rowOff>
    </xdr:from>
    <xdr:to>
      <xdr:col>72</xdr:col>
      <xdr:colOff>38100</xdr:colOff>
      <xdr:row>54</xdr:row>
      <xdr:rowOff>34769</xdr:rowOff>
    </xdr:to>
    <xdr:sp macro="" textlink="">
      <xdr:nvSpPr>
        <xdr:cNvPr id="615" name="楕円 614"/>
        <xdr:cNvSpPr/>
      </xdr:nvSpPr>
      <xdr:spPr>
        <a:xfrm>
          <a:off x="13652500" y="919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51296</xdr:rowOff>
    </xdr:from>
    <xdr:ext cx="599010" cy="259045"/>
    <xdr:sp macro="" textlink="">
      <xdr:nvSpPr>
        <xdr:cNvPr id="616" name="テキスト ボックス 615"/>
        <xdr:cNvSpPr txBox="1"/>
      </xdr:nvSpPr>
      <xdr:spPr>
        <a:xfrm>
          <a:off x="13403795" y="8966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80583</xdr:rowOff>
    </xdr:from>
    <xdr:to>
      <xdr:col>67</xdr:col>
      <xdr:colOff>101600</xdr:colOff>
      <xdr:row>57</xdr:row>
      <xdr:rowOff>10733</xdr:rowOff>
    </xdr:to>
    <xdr:sp macro="" textlink="">
      <xdr:nvSpPr>
        <xdr:cNvPr id="617" name="楕円 616"/>
        <xdr:cNvSpPr/>
      </xdr:nvSpPr>
      <xdr:spPr>
        <a:xfrm>
          <a:off x="12763500" y="968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27260</xdr:rowOff>
    </xdr:from>
    <xdr:ext cx="534377" cy="259045"/>
    <xdr:sp macro="" textlink="">
      <xdr:nvSpPr>
        <xdr:cNvPr id="618" name="テキスト ボックス 617"/>
        <xdr:cNvSpPr txBox="1"/>
      </xdr:nvSpPr>
      <xdr:spPr>
        <a:xfrm>
          <a:off x="12547111" y="945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9" name="直線コネクタ 62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30" name="テキスト ボックス 62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31" name="直線コネクタ 63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32" name="テキスト ボックス 63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33" name="直線コネクタ 63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4" name="テキスト ボックス 63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5" name="直線コネクタ 63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6" name="テキスト ボックス 63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8" name="テキスト ボックス 63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107541</xdr:rowOff>
    </xdr:from>
    <xdr:to>
      <xdr:col>85</xdr:col>
      <xdr:colOff>126364</xdr:colOff>
      <xdr:row>78</xdr:row>
      <xdr:rowOff>139700</xdr:rowOff>
    </xdr:to>
    <xdr:cxnSp macro="">
      <xdr:nvCxnSpPr>
        <xdr:cNvPr id="640" name="直線コネクタ 639"/>
        <xdr:cNvCxnSpPr/>
      </xdr:nvCxnSpPr>
      <xdr:spPr>
        <a:xfrm flipV="1">
          <a:off x="16317595" y="12109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149627</xdr:rowOff>
    </xdr:from>
    <xdr:ext cx="249299" cy="259045"/>
    <xdr:sp macro="" textlink="">
      <xdr:nvSpPr>
        <xdr:cNvPr id="641" name="災害復旧費最小値テキスト"/>
        <xdr:cNvSpPr txBox="1"/>
      </xdr:nvSpPr>
      <xdr:spPr>
        <a:xfrm>
          <a:off x="16370300" y="13522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42" name="直線コネクタ 64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54218</xdr:rowOff>
    </xdr:from>
    <xdr:ext cx="599010" cy="259045"/>
    <xdr:sp macro="" textlink="">
      <xdr:nvSpPr>
        <xdr:cNvPr id="643" name="災害復旧費最大値テキスト"/>
        <xdr:cNvSpPr txBox="1"/>
      </xdr:nvSpPr>
      <xdr:spPr>
        <a:xfrm>
          <a:off x="16370300" y="1188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107541</xdr:rowOff>
    </xdr:from>
    <xdr:to>
      <xdr:col>86</xdr:col>
      <xdr:colOff>25400</xdr:colOff>
      <xdr:row>70</xdr:row>
      <xdr:rowOff>107541</xdr:rowOff>
    </xdr:to>
    <xdr:cxnSp macro="">
      <xdr:nvCxnSpPr>
        <xdr:cNvPr id="644" name="直線コネクタ 643"/>
        <xdr:cNvCxnSpPr/>
      </xdr:nvCxnSpPr>
      <xdr:spPr>
        <a:xfrm>
          <a:off x="16230600" y="1210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104496</xdr:rowOff>
    </xdr:from>
    <xdr:to>
      <xdr:col>85</xdr:col>
      <xdr:colOff>127000</xdr:colOff>
      <xdr:row>78</xdr:row>
      <xdr:rowOff>115551</xdr:rowOff>
    </xdr:to>
    <xdr:cxnSp macro="">
      <xdr:nvCxnSpPr>
        <xdr:cNvPr id="645" name="直線コネクタ 644"/>
        <xdr:cNvCxnSpPr/>
      </xdr:nvCxnSpPr>
      <xdr:spPr>
        <a:xfrm>
          <a:off x="15481300" y="13477596"/>
          <a:ext cx="838200" cy="1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67076</xdr:rowOff>
    </xdr:from>
    <xdr:ext cx="534377" cy="259045"/>
    <xdr:sp macro="" textlink="">
      <xdr:nvSpPr>
        <xdr:cNvPr id="646" name="災害復旧費平均値テキスト"/>
        <xdr:cNvSpPr txBox="1"/>
      </xdr:nvSpPr>
      <xdr:spPr>
        <a:xfrm>
          <a:off x="16370300" y="1326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44199</xdr:rowOff>
    </xdr:from>
    <xdr:to>
      <xdr:col>85</xdr:col>
      <xdr:colOff>177800</xdr:colOff>
      <xdr:row>78</xdr:row>
      <xdr:rowOff>145799</xdr:rowOff>
    </xdr:to>
    <xdr:sp macro="" textlink="">
      <xdr:nvSpPr>
        <xdr:cNvPr id="647" name="フローチャート: 判断 646"/>
        <xdr:cNvSpPr/>
      </xdr:nvSpPr>
      <xdr:spPr>
        <a:xfrm>
          <a:off x="16268700" y="1341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99501</xdr:rowOff>
    </xdr:from>
    <xdr:to>
      <xdr:col>81</xdr:col>
      <xdr:colOff>50800</xdr:colOff>
      <xdr:row>78</xdr:row>
      <xdr:rowOff>104496</xdr:rowOff>
    </xdr:to>
    <xdr:cxnSp macro="">
      <xdr:nvCxnSpPr>
        <xdr:cNvPr id="648" name="直線コネクタ 647"/>
        <xdr:cNvCxnSpPr/>
      </xdr:nvCxnSpPr>
      <xdr:spPr>
        <a:xfrm>
          <a:off x="14592300" y="13472601"/>
          <a:ext cx="889000" cy="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51747</xdr:rowOff>
    </xdr:from>
    <xdr:to>
      <xdr:col>81</xdr:col>
      <xdr:colOff>101600</xdr:colOff>
      <xdr:row>78</xdr:row>
      <xdr:rowOff>153347</xdr:rowOff>
    </xdr:to>
    <xdr:sp macro="" textlink="">
      <xdr:nvSpPr>
        <xdr:cNvPr id="649" name="フローチャート: 判断 648"/>
        <xdr:cNvSpPr/>
      </xdr:nvSpPr>
      <xdr:spPr>
        <a:xfrm>
          <a:off x="15430500" y="13424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169874</xdr:rowOff>
    </xdr:from>
    <xdr:ext cx="534377" cy="259045"/>
    <xdr:sp macro="" textlink="">
      <xdr:nvSpPr>
        <xdr:cNvPr id="650" name="テキスト ボックス 649"/>
        <xdr:cNvSpPr txBox="1"/>
      </xdr:nvSpPr>
      <xdr:spPr>
        <a:xfrm>
          <a:off x="15214111" y="1320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99501</xdr:rowOff>
    </xdr:from>
    <xdr:to>
      <xdr:col>76</xdr:col>
      <xdr:colOff>114300</xdr:colOff>
      <xdr:row>78</xdr:row>
      <xdr:rowOff>118684</xdr:rowOff>
    </xdr:to>
    <xdr:cxnSp macro="">
      <xdr:nvCxnSpPr>
        <xdr:cNvPr id="651" name="直線コネクタ 650"/>
        <xdr:cNvCxnSpPr/>
      </xdr:nvCxnSpPr>
      <xdr:spPr>
        <a:xfrm flipV="1">
          <a:off x="13703300" y="13472601"/>
          <a:ext cx="889000" cy="1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81361</xdr:rowOff>
    </xdr:from>
    <xdr:to>
      <xdr:col>76</xdr:col>
      <xdr:colOff>165100</xdr:colOff>
      <xdr:row>79</xdr:row>
      <xdr:rowOff>11511</xdr:rowOff>
    </xdr:to>
    <xdr:sp macro="" textlink="">
      <xdr:nvSpPr>
        <xdr:cNvPr id="652" name="フローチャート: 判断 651"/>
        <xdr:cNvSpPr/>
      </xdr:nvSpPr>
      <xdr:spPr>
        <a:xfrm>
          <a:off x="145415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2638</xdr:rowOff>
    </xdr:from>
    <xdr:ext cx="469744" cy="259045"/>
    <xdr:sp macro="" textlink="">
      <xdr:nvSpPr>
        <xdr:cNvPr id="653" name="テキスト ボックス 652"/>
        <xdr:cNvSpPr txBox="1"/>
      </xdr:nvSpPr>
      <xdr:spPr>
        <a:xfrm>
          <a:off x="14357428" y="1354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118684</xdr:rowOff>
    </xdr:from>
    <xdr:to>
      <xdr:col>71</xdr:col>
      <xdr:colOff>177800</xdr:colOff>
      <xdr:row>78</xdr:row>
      <xdr:rowOff>126333</xdr:rowOff>
    </xdr:to>
    <xdr:cxnSp macro="">
      <xdr:nvCxnSpPr>
        <xdr:cNvPr id="654" name="直線コネクタ 653"/>
        <xdr:cNvCxnSpPr/>
      </xdr:nvCxnSpPr>
      <xdr:spPr>
        <a:xfrm flipV="1">
          <a:off x="12814300" y="13491784"/>
          <a:ext cx="889000" cy="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83032</xdr:rowOff>
    </xdr:from>
    <xdr:to>
      <xdr:col>72</xdr:col>
      <xdr:colOff>38100</xdr:colOff>
      <xdr:row>79</xdr:row>
      <xdr:rowOff>13182</xdr:rowOff>
    </xdr:to>
    <xdr:sp macro="" textlink="">
      <xdr:nvSpPr>
        <xdr:cNvPr id="655" name="フローチャート: 判断 654"/>
        <xdr:cNvSpPr/>
      </xdr:nvSpPr>
      <xdr:spPr>
        <a:xfrm>
          <a:off x="13652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4309</xdr:rowOff>
    </xdr:from>
    <xdr:ext cx="469744" cy="259045"/>
    <xdr:sp macro="" textlink="">
      <xdr:nvSpPr>
        <xdr:cNvPr id="656" name="テキスト ボックス 655"/>
        <xdr:cNvSpPr txBox="1"/>
      </xdr:nvSpPr>
      <xdr:spPr>
        <a:xfrm>
          <a:off x="13468428" y="1354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83990</xdr:rowOff>
    </xdr:from>
    <xdr:to>
      <xdr:col>67</xdr:col>
      <xdr:colOff>101600</xdr:colOff>
      <xdr:row>79</xdr:row>
      <xdr:rowOff>14140</xdr:rowOff>
    </xdr:to>
    <xdr:sp macro="" textlink="">
      <xdr:nvSpPr>
        <xdr:cNvPr id="657" name="フローチャート: 判断 656"/>
        <xdr:cNvSpPr/>
      </xdr:nvSpPr>
      <xdr:spPr>
        <a:xfrm>
          <a:off x="12763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5267</xdr:rowOff>
    </xdr:from>
    <xdr:ext cx="469744" cy="259045"/>
    <xdr:sp macro="" textlink="">
      <xdr:nvSpPr>
        <xdr:cNvPr id="658" name="テキスト ボックス 657"/>
        <xdr:cNvSpPr txBox="1"/>
      </xdr:nvSpPr>
      <xdr:spPr>
        <a:xfrm>
          <a:off x="12579428" y="1354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64751</xdr:rowOff>
    </xdr:from>
    <xdr:to>
      <xdr:col>85</xdr:col>
      <xdr:colOff>177800</xdr:colOff>
      <xdr:row>78</xdr:row>
      <xdr:rowOff>166351</xdr:rowOff>
    </xdr:to>
    <xdr:sp macro="" textlink="">
      <xdr:nvSpPr>
        <xdr:cNvPr id="664" name="楕円 663"/>
        <xdr:cNvSpPr/>
      </xdr:nvSpPr>
      <xdr:spPr>
        <a:xfrm>
          <a:off x="16268700" y="1343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22627</xdr:rowOff>
    </xdr:from>
    <xdr:ext cx="534377" cy="259045"/>
    <xdr:sp macro="" textlink="">
      <xdr:nvSpPr>
        <xdr:cNvPr id="665" name="災害復旧費該当値テキスト"/>
        <xdr:cNvSpPr txBox="1"/>
      </xdr:nvSpPr>
      <xdr:spPr>
        <a:xfrm>
          <a:off x="16370300" y="1339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53696</xdr:rowOff>
    </xdr:from>
    <xdr:to>
      <xdr:col>81</xdr:col>
      <xdr:colOff>101600</xdr:colOff>
      <xdr:row>78</xdr:row>
      <xdr:rowOff>155296</xdr:rowOff>
    </xdr:to>
    <xdr:sp macro="" textlink="">
      <xdr:nvSpPr>
        <xdr:cNvPr id="666" name="楕円 665"/>
        <xdr:cNvSpPr/>
      </xdr:nvSpPr>
      <xdr:spPr>
        <a:xfrm>
          <a:off x="15430500" y="1342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146423</xdr:rowOff>
    </xdr:from>
    <xdr:ext cx="534377" cy="259045"/>
    <xdr:sp macro="" textlink="">
      <xdr:nvSpPr>
        <xdr:cNvPr id="667" name="テキスト ボックス 666"/>
        <xdr:cNvSpPr txBox="1"/>
      </xdr:nvSpPr>
      <xdr:spPr>
        <a:xfrm>
          <a:off x="15214111" y="135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48701</xdr:rowOff>
    </xdr:from>
    <xdr:to>
      <xdr:col>76</xdr:col>
      <xdr:colOff>165100</xdr:colOff>
      <xdr:row>78</xdr:row>
      <xdr:rowOff>150301</xdr:rowOff>
    </xdr:to>
    <xdr:sp macro="" textlink="">
      <xdr:nvSpPr>
        <xdr:cNvPr id="668" name="楕円 667"/>
        <xdr:cNvSpPr/>
      </xdr:nvSpPr>
      <xdr:spPr>
        <a:xfrm>
          <a:off x="14541500" y="1342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166828</xdr:rowOff>
    </xdr:from>
    <xdr:ext cx="534377" cy="259045"/>
    <xdr:sp macro="" textlink="">
      <xdr:nvSpPr>
        <xdr:cNvPr id="669" name="テキスト ボックス 668"/>
        <xdr:cNvSpPr txBox="1"/>
      </xdr:nvSpPr>
      <xdr:spPr>
        <a:xfrm>
          <a:off x="14325111" y="1319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67884</xdr:rowOff>
    </xdr:from>
    <xdr:to>
      <xdr:col>72</xdr:col>
      <xdr:colOff>38100</xdr:colOff>
      <xdr:row>78</xdr:row>
      <xdr:rowOff>169484</xdr:rowOff>
    </xdr:to>
    <xdr:sp macro="" textlink="">
      <xdr:nvSpPr>
        <xdr:cNvPr id="670" name="楕円 669"/>
        <xdr:cNvSpPr/>
      </xdr:nvSpPr>
      <xdr:spPr>
        <a:xfrm>
          <a:off x="13652500" y="1344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14561</xdr:rowOff>
    </xdr:from>
    <xdr:ext cx="469744" cy="259045"/>
    <xdr:sp macro="" textlink="">
      <xdr:nvSpPr>
        <xdr:cNvPr id="671" name="テキスト ボックス 670"/>
        <xdr:cNvSpPr txBox="1"/>
      </xdr:nvSpPr>
      <xdr:spPr>
        <a:xfrm>
          <a:off x="13468428" y="1321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75533</xdr:rowOff>
    </xdr:from>
    <xdr:to>
      <xdr:col>67</xdr:col>
      <xdr:colOff>101600</xdr:colOff>
      <xdr:row>79</xdr:row>
      <xdr:rowOff>5683</xdr:rowOff>
    </xdr:to>
    <xdr:sp macro="" textlink="">
      <xdr:nvSpPr>
        <xdr:cNvPr id="672" name="楕円 671"/>
        <xdr:cNvSpPr/>
      </xdr:nvSpPr>
      <xdr:spPr>
        <a:xfrm>
          <a:off x="12763500" y="1344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22210</xdr:rowOff>
    </xdr:from>
    <xdr:ext cx="469744" cy="259045"/>
    <xdr:sp macro="" textlink="">
      <xdr:nvSpPr>
        <xdr:cNvPr id="673" name="テキスト ボックス 672"/>
        <xdr:cNvSpPr txBox="1"/>
      </xdr:nvSpPr>
      <xdr:spPr>
        <a:xfrm>
          <a:off x="12579428" y="1322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4" name="直線コネクタ 68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5" name="テキスト ボックス 68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6" name="直線コネクタ 68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7" name="テキスト ボックス 68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8" name="直線コネクタ 68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9" name="テキスト ボックス 68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0" name="直線コネクタ 68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1" name="テキスト ボックス 69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2" name="直線コネクタ 69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3" name="テキスト ボックス 69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91573</xdr:rowOff>
    </xdr:from>
    <xdr:to>
      <xdr:col>85</xdr:col>
      <xdr:colOff>126364</xdr:colOff>
      <xdr:row>98</xdr:row>
      <xdr:rowOff>154552</xdr:rowOff>
    </xdr:to>
    <xdr:cxnSp macro="">
      <xdr:nvCxnSpPr>
        <xdr:cNvPr id="697" name="直線コネクタ 696"/>
        <xdr:cNvCxnSpPr/>
      </xdr:nvCxnSpPr>
      <xdr:spPr>
        <a:xfrm flipV="1">
          <a:off x="16317595" y="15693523"/>
          <a:ext cx="1269" cy="126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158379</xdr:rowOff>
    </xdr:from>
    <xdr:ext cx="469744" cy="259045"/>
    <xdr:sp macro="" textlink="">
      <xdr:nvSpPr>
        <xdr:cNvPr id="698" name="公債費最小値テキスト"/>
        <xdr:cNvSpPr txBox="1"/>
      </xdr:nvSpPr>
      <xdr:spPr>
        <a:xfrm>
          <a:off x="16370300" y="1696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154552</xdr:rowOff>
    </xdr:from>
    <xdr:to>
      <xdr:col>86</xdr:col>
      <xdr:colOff>25400</xdr:colOff>
      <xdr:row>98</xdr:row>
      <xdr:rowOff>154552</xdr:rowOff>
    </xdr:to>
    <xdr:cxnSp macro="">
      <xdr:nvCxnSpPr>
        <xdr:cNvPr id="699" name="直線コネクタ 698"/>
        <xdr:cNvCxnSpPr/>
      </xdr:nvCxnSpPr>
      <xdr:spPr>
        <a:xfrm>
          <a:off x="16230600" y="1695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38250</xdr:rowOff>
    </xdr:from>
    <xdr:ext cx="599010" cy="259045"/>
    <xdr:sp macro="" textlink="">
      <xdr:nvSpPr>
        <xdr:cNvPr id="700" name="公債費最大値テキスト"/>
        <xdr:cNvSpPr txBox="1"/>
      </xdr:nvSpPr>
      <xdr:spPr>
        <a:xfrm>
          <a:off x="16370300" y="1546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91573</xdr:rowOff>
    </xdr:from>
    <xdr:to>
      <xdr:col>86</xdr:col>
      <xdr:colOff>25400</xdr:colOff>
      <xdr:row>91</xdr:row>
      <xdr:rowOff>91573</xdr:rowOff>
    </xdr:to>
    <xdr:cxnSp macro="">
      <xdr:nvCxnSpPr>
        <xdr:cNvPr id="701" name="直線コネクタ 700"/>
        <xdr:cNvCxnSpPr/>
      </xdr:nvCxnSpPr>
      <xdr:spPr>
        <a:xfrm>
          <a:off x="16230600" y="1569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91573</xdr:rowOff>
    </xdr:from>
    <xdr:to>
      <xdr:col>85</xdr:col>
      <xdr:colOff>127000</xdr:colOff>
      <xdr:row>95</xdr:row>
      <xdr:rowOff>103375</xdr:rowOff>
    </xdr:to>
    <xdr:cxnSp macro="">
      <xdr:nvCxnSpPr>
        <xdr:cNvPr id="702" name="直線コネクタ 701"/>
        <xdr:cNvCxnSpPr/>
      </xdr:nvCxnSpPr>
      <xdr:spPr>
        <a:xfrm flipV="1">
          <a:off x="15481300" y="15693523"/>
          <a:ext cx="838200" cy="69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104612</xdr:rowOff>
    </xdr:from>
    <xdr:ext cx="534377" cy="259045"/>
    <xdr:sp macro="" textlink="">
      <xdr:nvSpPr>
        <xdr:cNvPr id="703" name="公債費平均値テキスト"/>
        <xdr:cNvSpPr txBox="1"/>
      </xdr:nvSpPr>
      <xdr:spPr>
        <a:xfrm>
          <a:off x="16370300" y="16392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126185</xdr:rowOff>
    </xdr:from>
    <xdr:to>
      <xdr:col>85</xdr:col>
      <xdr:colOff>177800</xdr:colOff>
      <xdr:row>96</xdr:row>
      <xdr:rowOff>56335</xdr:rowOff>
    </xdr:to>
    <xdr:sp macro="" textlink="">
      <xdr:nvSpPr>
        <xdr:cNvPr id="704" name="フローチャート: 判断 703"/>
        <xdr:cNvSpPr/>
      </xdr:nvSpPr>
      <xdr:spPr>
        <a:xfrm>
          <a:off x="16268700" y="1641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92997</xdr:rowOff>
    </xdr:from>
    <xdr:to>
      <xdr:col>81</xdr:col>
      <xdr:colOff>50800</xdr:colOff>
      <xdr:row>95</xdr:row>
      <xdr:rowOff>103375</xdr:rowOff>
    </xdr:to>
    <xdr:cxnSp macro="">
      <xdr:nvCxnSpPr>
        <xdr:cNvPr id="705" name="直線コネクタ 704"/>
        <xdr:cNvCxnSpPr/>
      </xdr:nvCxnSpPr>
      <xdr:spPr>
        <a:xfrm>
          <a:off x="14592300" y="16380747"/>
          <a:ext cx="8890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158973</xdr:rowOff>
    </xdr:from>
    <xdr:to>
      <xdr:col>81</xdr:col>
      <xdr:colOff>101600</xdr:colOff>
      <xdr:row>96</xdr:row>
      <xdr:rowOff>89123</xdr:rowOff>
    </xdr:to>
    <xdr:sp macro="" textlink="">
      <xdr:nvSpPr>
        <xdr:cNvPr id="706" name="フローチャート: 判断 705"/>
        <xdr:cNvSpPr/>
      </xdr:nvSpPr>
      <xdr:spPr>
        <a:xfrm>
          <a:off x="15430500" y="1644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80250</xdr:rowOff>
    </xdr:from>
    <xdr:ext cx="534377" cy="259045"/>
    <xdr:sp macro="" textlink="">
      <xdr:nvSpPr>
        <xdr:cNvPr id="707" name="テキスト ボックス 706"/>
        <xdr:cNvSpPr txBox="1"/>
      </xdr:nvSpPr>
      <xdr:spPr>
        <a:xfrm>
          <a:off x="15214111" y="1653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92997</xdr:rowOff>
    </xdr:from>
    <xdr:to>
      <xdr:col>76</xdr:col>
      <xdr:colOff>114300</xdr:colOff>
      <xdr:row>95</xdr:row>
      <xdr:rowOff>119507</xdr:rowOff>
    </xdr:to>
    <xdr:cxnSp macro="">
      <xdr:nvCxnSpPr>
        <xdr:cNvPr id="708" name="直線コネクタ 707"/>
        <xdr:cNvCxnSpPr/>
      </xdr:nvCxnSpPr>
      <xdr:spPr>
        <a:xfrm flipV="1">
          <a:off x="13703300" y="16380747"/>
          <a:ext cx="889000" cy="2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166563</xdr:rowOff>
    </xdr:from>
    <xdr:to>
      <xdr:col>76</xdr:col>
      <xdr:colOff>165100</xdr:colOff>
      <xdr:row>96</xdr:row>
      <xdr:rowOff>96713</xdr:rowOff>
    </xdr:to>
    <xdr:sp macro="" textlink="">
      <xdr:nvSpPr>
        <xdr:cNvPr id="709" name="フローチャート: 判断 708"/>
        <xdr:cNvSpPr/>
      </xdr:nvSpPr>
      <xdr:spPr>
        <a:xfrm>
          <a:off x="14541500" y="1645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87840</xdr:rowOff>
    </xdr:from>
    <xdr:ext cx="534377" cy="259045"/>
    <xdr:sp macro="" textlink="">
      <xdr:nvSpPr>
        <xdr:cNvPr id="710" name="テキスト ボックス 709"/>
        <xdr:cNvSpPr txBox="1"/>
      </xdr:nvSpPr>
      <xdr:spPr>
        <a:xfrm>
          <a:off x="14325111" y="1654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112063</xdr:rowOff>
    </xdr:from>
    <xdr:to>
      <xdr:col>71</xdr:col>
      <xdr:colOff>177800</xdr:colOff>
      <xdr:row>95</xdr:row>
      <xdr:rowOff>119507</xdr:rowOff>
    </xdr:to>
    <xdr:cxnSp macro="">
      <xdr:nvCxnSpPr>
        <xdr:cNvPr id="711" name="直線コネクタ 710"/>
        <xdr:cNvCxnSpPr/>
      </xdr:nvCxnSpPr>
      <xdr:spPr>
        <a:xfrm>
          <a:off x="12814300" y="16399813"/>
          <a:ext cx="889000" cy="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162387</xdr:rowOff>
    </xdr:from>
    <xdr:to>
      <xdr:col>72</xdr:col>
      <xdr:colOff>38100</xdr:colOff>
      <xdr:row>96</xdr:row>
      <xdr:rowOff>92537</xdr:rowOff>
    </xdr:to>
    <xdr:sp macro="" textlink="">
      <xdr:nvSpPr>
        <xdr:cNvPr id="712" name="フローチャート: 判断 711"/>
        <xdr:cNvSpPr/>
      </xdr:nvSpPr>
      <xdr:spPr>
        <a:xfrm>
          <a:off x="13652500" y="1645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83664</xdr:rowOff>
    </xdr:from>
    <xdr:ext cx="534377" cy="259045"/>
    <xdr:sp macro="" textlink="">
      <xdr:nvSpPr>
        <xdr:cNvPr id="713" name="テキスト ボックス 712"/>
        <xdr:cNvSpPr txBox="1"/>
      </xdr:nvSpPr>
      <xdr:spPr>
        <a:xfrm>
          <a:off x="13436111" y="1654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8593</xdr:rowOff>
    </xdr:from>
    <xdr:to>
      <xdr:col>67</xdr:col>
      <xdr:colOff>101600</xdr:colOff>
      <xdr:row>96</xdr:row>
      <xdr:rowOff>110193</xdr:rowOff>
    </xdr:to>
    <xdr:sp macro="" textlink="">
      <xdr:nvSpPr>
        <xdr:cNvPr id="714" name="フローチャート: 判断 713"/>
        <xdr:cNvSpPr/>
      </xdr:nvSpPr>
      <xdr:spPr>
        <a:xfrm>
          <a:off x="12763500" y="164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101320</xdr:rowOff>
    </xdr:from>
    <xdr:ext cx="534377" cy="259045"/>
    <xdr:sp macro="" textlink="">
      <xdr:nvSpPr>
        <xdr:cNvPr id="715" name="テキスト ボックス 714"/>
        <xdr:cNvSpPr txBox="1"/>
      </xdr:nvSpPr>
      <xdr:spPr>
        <a:xfrm>
          <a:off x="12547111" y="1656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40773</xdr:rowOff>
    </xdr:from>
    <xdr:to>
      <xdr:col>85</xdr:col>
      <xdr:colOff>177800</xdr:colOff>
      <xdr:row>91</xdr:row>
      <xdr:rowOff>142373</xdr:rowOff>
    </xdr:to>
    <xdr:sp macro="" textlink="">
      <xdr:nvSpPr>
        <xdr:cNvPr id="721" name="楕円 720"/>
        <xdr:cNvSpPr/>
      </xdr:nvSpPr>
      <xdr:spPr>
        <a:xfrm>
          <a:off x="16268700" y="1564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165250</xdr:rowOff>
    </xdr:from>
    <xdr:ext cx="599010" cy="259045"/>
    <xdr:sp macro="" textlink="">
      <xdr:nvSpPr>
        <xdr:cNvPr id="722" name="公債費該当値テキスト"/>
        <xdr:cNvSpPr txBox="1"/>
      </xdr:nvSpPr>
      <xdr:spPr>
        <a:xfrm>
          <a:off x="16370300" y="15595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52575</xdr:rowOff>
    </xdr:from>
    <xdr:to>
      <xdr:col>81</xdr:col>
      <xdr:colOff>101600</xdr:colOff>
      <xdr:row>95</xdr:row>
      <xdr:rowOff>154175</xdr:rowOff>
    </xdr:to>
    <xdr:sp macro="" textlink="">
      <xdr:nvSpPr>
        <xdr:cNvPr id="723" name="楕円 722"/>
        <xdr:cNvSpPr/>
      </xdr:nvSpPr>
      <xdr:spPr>
        <a:xfrm>
          <a:off x="15430500" y="1634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170702</xdr:rowOff>
    </xdr:from>
    <xdr:ext cx="534377" cy="259045"/>
    <xdr:sp macro="" textlink="">
      <xdr:nvSpPr>
        <xdr:cNvPr id="724" name="テキスト ボックス 723"/>
        <xdr:cNvSpPr txBox="1"/>
      </xdr:nvSpPr>
      <xdr:spPr>
        <a:xfrm>
          <a:off x="15214111" y="1611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42197</xdr:rowOff>
    </xdr:from>
    <xdr:to>
      <xdr:col>76</xdr:col>
      <xdr:colOff>165100</xdr:colOff>
      <xdr:row>95</xdr:row>
      <xdr:rowOff>143797</xdr:rowOff>
    </xdr:to>
    <xdr:sp macro="" textlink="">
      <xdr:nvSpPr>
        <xdr:cNvPr id="725" name="楕円 724"/>
        <xdr:cNvSpPr/>
      </xdr:nvSpPr>
      <xdr:spPr>
        <a:xfrm>
          <a:off x="14541500" y="1632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160324</xdr:rowOff>
    </xdr:from>
    <xdr:ext cx="534377" cy="259045"/>
    <xdr:sp macro="" textlink="">
      <xdr:nvSpPr>
        <xdr:cNvPr id="726" name="テキスト ボックス 725"/>
        <xdr:cNvSpPr txBox="1"/>
      </xdr:nvSpPr>
      <xdr:spPr>
        <a:xfrm>
          <a:off x="14325111" y="1610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68707</xdr:rowOff>
    </xdr:from>
    <xdr:to>
      <xdr:col>72</xdr:col>
      <xdr:colOff>38100</xdr:colOff>
      <xdr:row>95</xdr:row>
      <xdr:rowOff>170307</xdr:rowOff>
    </xdr:to>
    <xdr:sp macro="" textlink="">
      <xdr:nvSpPr>
        <xdr:cNvPr id="727" name="楕円 726"/>
        <xdr:cNvSpPr/>
      </xdr:nvSpPr>
      <xdr:spPr>
        <a:xfrm>
          <a:off x="13652500" y="1635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15384</xdr:rowOff>
    </xdr:from>
    <xdr:ext cx="534377" cy="259045"/>
    <xdr:sp macro="" textlink="">
      <xdr:nvSpPr>
        <xdr:cNvPr id="728" name="テキスト ボックス 727"/>
        <xdr:cNvSpPr txBox="1"/>
      </xdr:nvSpPr>
      <xdr:spPr>
        <a:xfrm>
          <a:off x="13436111" y="1613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61263</xdr:rowOff>
    </xdr:from>
    <xdr:to>
      <xdr:col>67</xdr:col>
      <xdr:colOff>101600</xdr:colOff>
      <xdr:row>95</xdr:row>
      <xdr:rowOff>162863</xdr:rowOff>
    </xdr:to>
    <xdr:sp macro="" textlink="">
      <xdr:nvSpPr>
        <xdr:cNvPr id="729" name="楕円 728"/>
        <xdr:cNvSpPr/>
      </xdr:nvSpPr>
      <xdr:spPr>
        <a:xfrm>
          <a:off x="12763500" y="1634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7940</xdr:rowOff>
    </xdr:from>
    <xdr:ext cx="534377" cy="259045"/>
    <xdr:sp macro="" textlink="">
      <xdr:nvSpPr>
        <xdr:cNvPr id="730" name="テキスト ボックス 729"/>
        <xdr:cNvSpPr txBox="1"/>
      </xdr:nvSpPr>
      <xdr:spPr>
        <a:xfrm>
          <a:off x="12547111" y="1612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1" name="直線コネクタ 74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2" name="テキスト ボックス 74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3" name="直線コネクタ 74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4" name="テキスト ボックス 743"/>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5" name="直線コネクタ 74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6" name="テキスト ボックス 745"/>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7" name="直線コネクタ 74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8" name="テキスト ボックス 747"/>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9" name="直線コネクタ 74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0" name="テキスト ボックス 74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1" name="直線コネクタ 75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2" name="テキスト ボックス 75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3" name="直線コネクタ 75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4" name="テキスト ボックス 75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56" name="直線コネクタ 755"/>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114316</xdr:rowOff>
    </xdr:from>
    <xdr:ext cx="249299" cy="259045"/>
    <xdr:sp macro="" textlink="">
      <xdr:nvSpPr>
        <xdr:cNvPr id="757" name="諸支出金最小値テキスト"/>
        <xdr:cNvSpPr txBox="1"/>
      </xdr:nvSpPr>
      <xdr:spPr>
        <a:xfrm>
          <a:off x="22212300" y="6800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8" name="直線コネクタ 75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59" name="諸支出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60" name="直線コネクタ 759"/>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1" name="直線コネクタ 76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31767</xdr:rowOff>
    </xdr:from>
    <xdr:ext cx="313932" cy="259045"/>
    <xdr:sp macro="" textlink="">
      <xdr:nvSpPr>
        <xdr:cNvPr id="762" name="諸支出金平均値テキスト"/>
        <xdr:cNvSpPr txBox="1"/>
      </xdr:nvSpPr>
      <xdr:spPr>
        <a:xfrm>
          <a:off x="22212300" y="65468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8890</xdr:rowOff>
    </xdr:from>
    <xdr:to>
      <xdr:col>116</xdr:col>
      <xdr:colOff>114300</xdr:colOff>
      <xdr:row>39</xdr:row>
      <xdr:rowOff>110490</xdr:rowOff>
    </xdr:to>
    <xdr:sp macro="" textlink="">
      <xdr:nvSpPr>
        <xdr:cNvPr id="763" name="フローチャート: 判断 762"/>
        <xdr:cNvSpPr/>
      </xdr:nvSpPr>
      <xdr:spPr>
        <a:xfrm>
          <a:off x="221107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4" name="直線コネクタ 76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123190</xdr:rowOff>
    </xdr:from>
    <xdr:to>
      <xdr:col>112</xdr:col>
      <xdr:colOff>38100</xdr:colOff>
      <xdr:row>36</xdr:row>
      <xdr:rowOff>53340</xdr:rowOff>
    </xdr:to>
    <xdr:sp macro="" textlink="">
      <xdr:nvSpPr>
        <xdr:cNvPr id="765" name="フローチャート: 判断 764"/>
        <xdr:cNvSpPr/>
      </xdr:nvSpPr>
      <xdr:spPr>
        <a:xfrm>
          <a:off x="21272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69867</xdr:rowOff>
    </xdr:from>
    <xdr:ext cx="378565" cy="259045"/>
    <xdr:sp macro="" textlink="">
      <xdr:nvSpPr>
        <xdr:cNvPr id="766" name="テキスト ボックス 765"/>
        <xdr:cNvSpPr txBox="1"/>
      </xdr:nvSpPr>
      <xdr:spPr>
        <a:xfrm>
          <a:off x="211340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7" name="直線コネクタ 76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8890</xdr:rowOff>
    </xdr:from>
    <xdr:to>
      <xdr:col>107</xdr:col>
      <xdr:colOff>101600</xdr:colOff>
      <xdr:row>39</xdr:row>
      <xdr:rowOff>110490</xdr:rowOff>
    </xdr:to>
    <xdr:sp macro="" textlink="">
      <xdr:nvSpPr>
        <xdr:cNvPr id="768" name="フローチャート: 判断 767"/>
        <xdr:cNvSpPr/>
      </xdr:nvSpPr>
      <xdr:spPr>
        <a:xfrm>
          <a:off x="20383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127017</xdr:rowOff>
    </xdr:from>
    <xdr:ext cx="313932" cy="259045"/>
    <xdr:sp macro="" textlink="">
      <xdr:nvSpPr>
        <xdr:cNvPr id="769" name="テキスト ボックス 768"/>
        <xdr:cNvSpPr txBox="1"/>
      </xdr:nvSpPr>
      <xdr:spPr>
        <a:xfrm>
          <a:off x="20277333" y="6470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0" name="直線コネクタ 76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2359</xdr:rowOff>
    </xdr:from>
    <xdr:to>
      <xdr:col>102</xdr:col>
      <xdr:colOff>165100</xdr:colOff>
      <xdr:row>39</xdr:row>
      <xdr:rowOff>103959</xdr:rowOff>
    </xdr:to>
    <xdr:sp macro="" textlink="">
      <xdr:nvSpPr>
        <xdr:cNvPr id="771" name="フローチャート: 判断 770"/>
        <xdr:cNvSpPr/>
      </xdr:nvSpPr>
      <xdr:spPr>
        <a:xfrm>
          <a:off x="19494500" y="668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120485</xdr:rowOff>
    </xdr:from>
    <xdr:ext cx="313932" cy="259045"/>
    <xdr:sp macro="" textlink="">
      <xdr:nvSpPr>
        <xdr:cNvPr id="772" name="テキスト ボックス 771"/>
        <xdr:cNvSpPr txBox="1"/>
      </xdr:nvSpPr>
      <xdr:spPr>
        <a:xfrm>
          <a:off x="19388333" y="6464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17599</xdr:rowOff>
    </xdr:from>
    <xdr:to>
      <xdr:col>98</xdr:col>
      <xdr:colOff>38100</xdr:colOff>
      <xdr:row>39</xdr:row>
      <xdr:rowOff>119199</xdr:rowOff>
    </xdr:to>
    <xdr:sp macro="" textlink="">
      <xdr:nvSpPr>
        <xdr:cNvPr id="773" name="フローチャート: 判断 772"/>
        <xdr:cNvSpPr/>
      </xdr:nvSpPr>
      <xdr:spPr>
        <a:xfrm>
          <a:off x="18605500" y="67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135726</xdr:rowOff>
    </xdr:from>
    <xdr:ext cx="313932" cy="259045"/>
    <xdr:sp macro="" textlink="">
      <xdr:nvSpPr>
        <xdr:cNvPr id="774" name="テキスト ボックス 773"/>
        <xdr:cNvSpPr txBox="1"/>
      </xdr:nvSpPr>
      <xdr:spPr>
        <a:xfrm>
          <a:off x="18499333" y="6479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5" name="テキスト ボックス 77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6" name="テキスト ボックス 77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7" name="テキスト ボックス 77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8" name="テキスト ボックス 77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9" name="テキスト ボックス 77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0" name="楕円 77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158766</xdr:rowOff>
    </xdr:from>
    <xdr:ext cx="249299" cy="259045"/>
    <xdr:sp macro="" textlink="">
      <xdr:nvSpPr>
        <xdr:cNvPr id="781" name="諸支出金該当値テキスト"/>
        <xdr:cNvSpPr txBox="1"/>
      </xdr:nvSpPr>
      <xdr:spPr>
        <a:xfrm>
          <a:off x="22212300" y="6673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2" name="楕円 78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3" name="テキスト ボックス 78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4" name="楕円 78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5" name="テキスト ボックス 78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6" name="楕円 78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7" name="テキスト ボックス 78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8" name="楕円 78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9" name="テキスト ボックス 78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0" name="正方形/長方形 78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1" name="正方形/長方形 79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2" name="正方形/長方形 79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3" name="正方形/長方形 79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4" name="正方形/長方形 79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5" name="正方形/長方形 79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6" name="正方形/長方形 79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7" name="正方形/長方形 79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8" name="テキスト ボックス 79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9" name="直線コネクタ 79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800" name="直線コネクタ 79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801" name="テキスト ボックス 80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2" name="直線コネクタ 80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3" name="テキスト ボックス 80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804" name="直線コネクタ 80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805" name="テキスト ボックス 804"/>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9" name="直線コネクタ 808"/>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10"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1" name="直線コネクタ 81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12"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3" name="直線コネクタ 812"/>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14" name="直線コネクタ 813"/>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15"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6" name="フローチャート: 判断 815"/>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7" name="直線コネクタ 816"/>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8" name="フローチャート: 判断 817"/>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9" name="テキスト ボックス 818"/>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20" name="直線コネクタ 819"/>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21" name="フローチャート: 判断 820"/>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22" name="テキスト ボックス 821"/>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23" name="直線コネクタ 822"/>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4" name="フローチャート: 判断 823"/>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5" name="テキスト ボックス 824"/>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6" name="フローチャート: 判断 825"/>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7" name="テキスト ボックス 826"/>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33" name="楕円 832"/>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34"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35" name="楕円 834"/>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6" name="テキスト ボックス 835"/>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7" name="楕円 836"/>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8" name="テキスト ボックス 837"/>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9" name="楕円 838"/>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40" name="テキスト ボックス 839"/>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41" name="楕円 840"/>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42" name="テキスト ボックス 841"/>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総務費は大きく増加し、住民一人当たり</a:t>
          </a:r>
          <a:r>
            <a:rPr kumimoji="1" lang="en-US" altLang="ja-JP" sz="1300">
              <a:latin typeface="ＭＳ Ｐゴシック" panose="020B0600070205080204" pitchFamily="50" charset="-128"/>
              <a:ea typeface="ＭＳ Ｐゴシック" panose="020B0600070205080204" pitchFamily="50" charset="-128"/>
            </a:rPr>
            <a:t>273,032</a:t>
          </a:r>
          <a:r>
            <a:rPr kumimoji="1" lang="ja-JP" altLang="en-US" sz="1300">
              <a:latin typeface="ＭＳ Ｐゴシック" panose="020B0600070205080204" pitchFamily="50" charset="-128"/>
              <a:ea typeface="ＭＳ Ｐゴシック" panose="020B0600070205080204" pitchFamily="50" charset="-128"/>
            </a:rPr>
            <a:t>円となった。これは特別定額給付金の影響による。また、ケーブルテレビ整備事業費の増加やふるさと納税の増加に伴うふるさと杵築応援基金への積立金額の増加も要因となっている。民生費は新型コロナウイルス感染症対策に伴うひとり親世帯や子育て世帯臨時特別給付金支給事業の実施に伴い決算額が増加し、住民一人当たり</a:t>
          </a:r>
          <a:r>
            <a:rPr kumimoji="1" lang="en-US" altLang="ja-JP" sz="1300">
              <a:latin typeface="ＭＳ Ｐゴシック" panose="020B0600070205080204" pitchFamily="50" charset="-128"/>
              <a:ea typeface="ＭＳ Ｐゴシック" panose="020B0600070205080204" pitchFamily="50" charset="-128"/>
            </a:rPr>
            <a:t>195,951</a:t>
          </a:r>
          <a:r>
            <a:rPr kumimoji="1" lang="ja-JP" altLang="en-US" sz="1300">
              <a:latin typeface="ＭＳ Ｐゴシック" panose="020B0600070205080204" pitchFamily="50" charset="-128"/>
              <a:ea typeface="ＭＳ Ｐゴシック" panose="020B0600070205080204" pitchFamily="50" charset="-128"/>
            </a:rPr>
            <a:t>円となった。農林水産業費は住民一人当たり</a:t>
          </a:r>
          <a:r>
            <a:rPr kumimoji="1" lang="en-US" altLang="ja-JP" sz="1300">
              <a:latin typeface="ＭＳ Ｐゴシック" panose="020B0600070205080204" pitchFamily="50" charset="-128"/>
              <a:ea typeface="ＭＳ Ｐゴシック" panose="020B0600070205080204" pitchFamily="50" charset="-128"/>
            </a:rPr>
            <a:t>47,213</a:t>
          </a:r>
          <a:r>
            <a:rPr kumimoji="1" lang="ja-JP" altLang="en-US" sz="1300">
              <a:latin typeface="ＭＳ Ｐゴシック" panose="020B0600070205080204" pitchFamily="50" charset="-128"/>
              <a:ea typeface="ＭＳ Ｐゴシック" panose="020B0600070205080204" pitchFamily="50" charset="-128"/>
            </a:rPr>
            <a:t>円となり大きく減少した。要因としては、令和元年度に国費を活用した大型事業が集中したことがあげられる。教育費については学校給食センター改築事業や杵築中学校改築事業の事業費減に伴う影響が大きく、住民一人当たり</a:t>
          </a:r>
          <a:r>
            <a:rPr kumimoji="1" lang="en-US" altLang="ja-JP" sz="1300">
              <a:latin typeface="ＭＳ Ｐゴシック" panose="020B0600070205080204" pitchFamily="50" charset="-128"/>
              <a:ea typeface="ＭＳ Ｐゴシック" panose="020B0600070205080204" pitchFamily="50" charset="-128"/>
            </a:rPr>
            <a:t>101,289</a:t>
          </a:r>
          <a:r>
            <a:rPr kumimoji="1" lang="ja-JP" altLang="en-US" sz="1300">
              <a:latin typeface="ＭＳ Ｐゴシック" panose="020B0600070205080204" pitchFamily="50" charset="-128"/>
              <a:ea typeface="ＭＳ Ｐゴシック" panose="020B0600070205080204" pitchFamily="50" charset="-128"/>
            </a:rPr>
            <a:t>円となった。公債費については繰上償還の影響に伴い、住民一人当たり</a:t>
          </a:r>
          <a:r>
            <a:rPr kumimoji="1" lang="en-US" altLang="ja-JP" sz="1300">
              <a:latin typeface="ＭＳ Ｐゴシック" panose="020B0600070205080204" pitchFamily="50" charset="-128"/>
              <a:ea typeface="ＭＳ Ｐゴシック" panose="020B0600070205080204" pitchFamily="50" charset="-128"/>
            </a:rPr>
            <a:t>173,816</a:t>
          </a:r>
          <a:r>
            <a:rPr kumimoji="1" lang="ja-JP" altLang="en-US" sz="1300">
              <a:latin typeface="ＭＳ Ｐゴシック" panose="020B0600070205080204" pitchFamily="50" charset="-128"/>
              <a:ea typeface="ＭＳ Ｐゴシック" panose="020B0600070205080204" pitchFamily="50" charset="-128"/>
            </a:rPr>
            <a:t>円となっており類似団体内で最も高い値となった。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財政調整基金は</a:t>
          </a:r>
          <a:r>
            <a:rPr kumimoji="1" lang="en-US" altLang="ja-JP" sz="1300">
              <a:latin typeface="ＭＳ ゴシック" pitchFamily="49" charset="-128"/>
              <a:ea typeface="ＭＳ ゴシック" pitchFamily="49" charset="-128"/>
            </a:rPr>
            <a:t>237,195</a:t>
          </a:r>
          <a:r>
            <a:rPr kumimoji="1" lang="ja-JP" altLang="en-US" sz="1300">
              <a:latin typeface="ＭＳ ゴシック" pitchFamily="49" charset="-128"/>
              <a:ea typeface="ＭＳ ゴシック" pitchFamily="49" charset="-128"/>
            </a:rPr>
            <a:t>千円の積立金に対して、</a:t>
          </a:r>
          <a:r>
            <a:rPr kumimoji="1" lang="en-US" altLang="ja-JP" sz="1300">
              <a:latin typeface="ＭＳ ゴシック" pitchFamily="49" charset="-128"/>
              <a:ea typeface="ＭＳ ゴシック" pitchFamily="49" charset="-128"/>
            </a:rPr>
            <a:t>769,413</a:t>
          </a:r>
          <a:r>
            <a:rPr kumimoji="1" lang="ja-JP" altLang="en-US" sz="1300">
              <a:latin typeface="ＭＳ ゴシック" pitchFamily="49" charset="-128"/>
              <a:ea typeface="ＭＳ ゴシック" pitchFamily="49" charset="-128"/>
            </a:rPr>
            <a:t>千円の取崩額があったため、残高が減少した。</a:t>
          </a:r>
        </a:p>
        <a:p>
          <a:r>
            <a:rPr kumimoji="1" lang="ja-JP" altLang="en-US" sz="1300">
              <a:latin typeface="ＭＳ ゴシック" pitchFamily="49" charset="-128"/>
              <a:ea typeface="ＭＳ ゴシック" pitchFamily="49" charset="-128"/>
            </a:rPr>
            <a:t>　実質収支額については、前年度</a:t>
          </a:r>
          <a:r>
            <a:rPr kumimoji="1" lang="en-US" altLang="ja-JP" sz="1300">
              <a:latin typeface="ＭＳ ゴシック" pitchFamily="49" charset="-128"/>
              <a:ea typeface="ＭＳ ゴシック" pitchFamily="49" charset="-128"/>
            </a:rPr>
            <a:t>485,677</a:t>
          </a:r>
          <a:r>
            <a:rPr kumimoji="1" lang="ja-JP" altLang="en-US" sz="1300">
              <a:latin typeface="ＭＳ ゴシック" pitchFamily="49" charset="-128"/>
              <a:ea typeface="ＭＳ ゴシック" pitchFamily="49" charset="-128"/>
            </a:rPr>
            <a:t>千円から</a:t>
          </a:r>
          <a:r>
            <a:rPr kumimoji="1" lang="en-US" altLang="ja-JP" sz="1300">
              <a:latin typeface="ＭＳ ゴシック" pitchFamily="49" charset="-128"/>
              <a:ea typeface="ＭＳ ゴシック" pitchFamily="49" charset="-128"/>
            </a:rPr>
            <a:t>445,697</a:t>
          </a:r>
          <a:r>
            <a:rPr kumimoji="1" lang="ja-JP" altLang="en-US" sz="1300">
              <a:latin typeface="ＭＳ ゴシック" pitchFamily="49" charset="-128"/>
              <a:ea typeface="ＭＳ ゴシック" pitchFamily="49" charset="-128"/>
            </a:rPr>
            <a:t>千円と減額したが、実質単年度収支は繰上償還を実施したため、</a:t>
          </a:r>
          <a:r>
            <a:rPr kumimoji="1" lang="en-US" altLang="ja-JP" sz="1300">
              <a:latin typeface="ＭＳ ゴシック" pitchFamily="49" charset="-128"/>
              <a:ea typeface="ＭＳ ゴシック" pitchFamily="49" charset="-128"/>
            </a:rPr>
            <a:t>1,988,151</a:t>
          </a:r>
          <a:r>
            <a:rPr kumimoji="1" lang="ja-JP" altLang="en-US" sz="1300">
              <a:latin typeface="ＭＳ ゴシック" pitchFamily="49" charset="-128"/>
              <a:ea typeface="ＭＳ ゴシック" pitchFamily="49" charset="-128"/>
            </a:rPr>
            <a:t>千円となった。</a:t>
          </a:r>
        </a:p>
        <a:p>
          <a:r>
            <a:rPr kumimoji="1" lang="ja-JP" altLang="en-US" sz="1300">
              <a:latin typeface="ＭＳ ゴシック" pitchFamily="49" charset="-128"/>
              <a:ea typeface="ＭＳ ゴシック" pitchFamily="49" charset="-128"/>
            </a:rPr>
            <a:t>　今後も社会保障費の増加や大型事業に係る公債費等により厳しい財政運営が予想されるが、急な財政需要に対応できるように、財政基盤の強化を図っていく必要がある。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黒字額が大きなものは山香病院事業会計、ついで水道事業会計、一般会計の順になっており、すべての会計で黒字計上となっている。</a:t>
          </a:r>
        </a:p>
        <a:p>
          <a:r>
            <a:rPr kumimoji="1" lang="ja-JP" altLang="en-US" sz="1400">
              <a:latin typeface="ＭＳ ゴシック" pitchFamily="49" charset="-128"/>
              <a:ea typeface="ＭＳ ゴシック" pitchFamily="49" charset="-128"/>
            </a:rPr>
            <a:t>　総体である連結実施赤字比率は、△</a:t>
          </a:r>
          <a:r>
            <a:rPr kumimoji="1" lang="en-US" altLang="ja-JP" sz="1400">
              <a:latin typeface="ＭＳ ゴシック" pitchFamily="49" charset="-128"/>
              <a:ea typeface="ＭＳ ゴシック" pitchFamily="49" charset="-128"/>
            </a:rPr>
            <a:t>24.31</a:t>
          </a:r>
          <a:r>
            <a:rPr kumimoji="1" lang="ja-JP" altLang="en-US" sz="1400">
              <a:latin typeface="ＭＳ ゴシック" pitchFamily="49" charset="-128"/>
              <a:ea typeface="ＭＳ ゴシック" pitchFamily="49" charset="-128"/>
            </a:rPr>
            <a:t>％となっている。</a:t>
          </a:r>
        </a:p>
        <a:p>
          <a:r>
            <a:rPr kumimoji="1" lang="ja-JP" altLang="en-US" sz="1400">
              <a:latin typeface="ＭＳ ゴシック" pitchFamily="49" charset="-128"/>
              <a:ea typeface="ＭＳ ゴシック" pitchFamily="49" charset="-128"/>
            </a:rPr>
            <a:t>　しかし、新型コロナウイルスの影響や普通交付税の合併算定替縮減もあり、一般財源確保が厳しい状況である。加えて、山香病院の老朽化に伴う対応や社会保障費の増加、高齢化社会に伴う国民健康保険、後期高齢者医療保険、介護保険も増加することが見込まれる。そのような中で安定した財政運営を行うためには、長期的な事業計画を随時見直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288;&#23433;&#34276;&#65289;&#12304;&#36001;&#25919;&#29366;&#27841;&#36039;&#26009;&#38598;&#12305;_442101_&#26485;&#31689;&#24066;_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6&#12288;&#24066;&#8594;&#30476;&#12288;&#36861;&#21152;&#22238;&#31572;&#12288;0914/0921&#20462;&#27491;&#12304;&#36001;&#25919;&#29366;&#27841;&#36039;&#26009;&#38598;&#12305;_442101_&#26485;&#31689;&#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8">
          <cell r="B18" t="str">
            <v>H28</v>
          </cell>
          <cell r="C18" t="str">
            <v>H29</v>
          </cell>
          <cell r="D18" t="str">
            <v>H30</v>
          </cell>
          <cell r="E18" t="str">
            <v>R01</v>
          </cell>
          <cell r="F18" t="str">
            <v>R02</v>
          </cell>
        </row>
        <row r="19">
          <cell r="A19" t="str">
            <v>実質収支額</v>
          </cell>
          <cell r="B19">
            <v>6.44</v>
          </cell>
          <cell r="C19">
            <v>4.7</v>
          </cell>
          <cell r="D19">
            <v>3.9</v>
          </cell>
          <cell r="E19">
            <v>4.67</v>
          </cell>
          <cell r="F19">
            <v>4.22</v>
          </cell>
        </row>
        <row r="20">
          <cell r="A20" t="str">
            <v>財政調整基金残高</v>
          </cell>
          <cell r="B20">
            <v>38.99</v>
          </cell>
          <cell r="C20">
            <v>36.200000000000003</v>
          </cell>
          <cell r="D20">
            <v>30.39</v>
          </cell>
          <cell r="E20">
            <v>25.36</v>
          </cell>
          <cell r="F20">
            <v>19.96</v>
          </cell>
        </row>
        <row r="21">
          <cell r="A21" t="str">
            <v>実質単年度収支</v>
          </cell>
          <cell r="B21">
            <v>-0.59</v>
          </cell>
          <cell r="C21">
            <v>-4.87</v>
          </cell>
          <cell r="D21">
            <v>-7.16</v>
          </cell>
          <cell r="E21">
            <v>-4.43</v>
          </cell>
          <cell r="F21">
            <v>18.84</v>
          </cell>
        </row>
        <row r="25">
          <cell r="B25" t="str">
            <v>H28</v>
          </cell>
          <cell r="D25" t="str">
            <v>H29</v>
          </cell>
          <cell r="F25" t="str">
            <v>H30</v>
          </cell>
          <cell r="H25" t="str">
            <v>R01</v>
          </cell>
          <cell r="J25" t="str">
            <v>R02</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#N/A</v>
          </cell>
          <cell r="G27">
            <v>0.01</v>
          </cell>
          <cell r="H27" t="e">
            <v>#N/A</v>
          </cell>
          <cell r="I27">
            <v>0.92</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下水道事業会計</v>
          </cell>
          <cell r="B29" t="e">
            <v>#VALUE!</v>
          </cell>
          <cell r="C29" t="e">
            <v>#VALUE!</v>
          </cell>
          <cell r="D29" t="e">
            <v>#VALUE!</v>
          </cell>
          <cell r="E29" t="e">
            <v>#VALUE!</v>
          </cell>
          <cell r="F29" t="e">
            <v>#VALUE!</v>
          </cell>
          <cell r="G29" t="e">
            <v>#VALUE!</v>
          </cell>
          <cell r="H29" t="e">
            <v>#VALUE!</v>
          </cell>
          <cell r="I29" t="e">
            <v>#VALUE!</v>
          </cell>
          <cell r="J29" t="e">
            <v>#N/A</v>
          </cell>
          <cell r="K29">
            <v>0.05</v>
          </cell>
        </row>
        <row r="30">
          <cell r="A30" t="str">
            <v>工業用水道事業会計</v>
          </cell>
          <cell r="B30" t="e">
            <v>#N/A</v>
          </cell>
          <cell r="C30">
            <v>0.16</v>
          </cell>
          <cell r="D30" t="e">
            <v>#N/A</v>
          </cell>
          <cell r="E30">
            <v>0.16</v>
          </cell>
          <cell r="F30" t="e">
            <v>#N/A</v>
          </cell>
          <cell r="G30">
            <v>0.15</v>
          </cell>
          <cell r="H30" t="e">
            <v>#N/A</v>
          </cell>
          <cell r="I30">
            <v>0.14000000000000001</v>
          </cell>
          <cell r="J30" t="e">
            <v>#N/A</v>
          </cell>
          <cell r="K30">
            <v>0.13</v>
          </cell>
        </row>
        <row r="31">
          <cell r="A31" t="str">
            <v>ケーブルテレビ事業特別会計</v>
          </cell>
          <cell r="B31" t="e">
            <v>#VALUE!</v>
          </cell>
          <cell r="C31" t="e">
            <v>#VALUE!</v>
          </cell>
          <cell r="D31" t="e">
            <v>#VALUE!</v>
          </cell>
          <cell r="E31" t="e">
            <v>#VALUE!</v>
          </cell>
          <cell r="F31" t="e">
            <v>#N/A</v>
          </cell>
          <cell r="G31">
            <v>0.24</v>
          </cell>
          <cell r="H31" t="e">
            <v>#N/A</v>
          </cell>
          <cell r="I31">
            <v>0.2</v>
          </cell>
          <cell r="J31" t="e">
            <v>#N/A</v>
          </cell>
          <cell r="K31">
            <v>0.35</v>
          </cell>
        </row>
        <row r="32">
          <cell r="A32" t="str">
            <v>介護保険特別会計</v>
          </cell>
          <cell r="B32" t="e">
            <v>#N/A</v>
          </cell>
          <cell r="C32">
            <v>0.27</v>
          </cell>
          <cell r="D32" t="e">
            <v>#N/A</v>
          </cell>
          <cell r="E32">
            <v>0.68</v>
          </cell>
          <cell r="F32" t="e">
            <v>#N/A</v>
          </cell>
          <cell r="G32">
            <v>0.8</v>
          </cell>
          <cell r="H32" t="e">
            <v>#N/A</v>
          </cell>
          <cell r="I32">
            <v>0.6</v>
          </cell>
          <cell r="J32" t="e">
            <v>#N/A</v>
          </cell>
          <cell r="K32">
            <v>0.73</v>
          </cell>
        </row>
        <row r="33">
          <cell r="A33" t="str">
            <v>国民健康保険特別会計</v>
          </cell>
          <cell r="B33" t="e">
            <v>#N/A</v>
          </cell>
          <cell r="C33">
            <v>0.88</v>
          </cell>
          <cell r="D33" t="e">
            <v>#N/A</v>
          </cell>
          <cell r="E33">
            <v>1.07</v>
          </cell>
          <cell r="F33" t="e">
            <v>#N/A</v>
          </cell>
          <cell r="G33">
            <v>0.85</v>
          </cell>
          <cell r="H33" t="e">
            <v>#N/A</v>
          </cell>
          <cell r="I33">
            <v>0.84</v>
          </cell>
          <cell r="J33" t="e">
            <v>#N/A</v>
          </cell>
          <cell r="K33">
            <v>0.88</v>
          </cell>
        </row>
        <row r="34">
          <cell r="A34" t="str">
            <v>一般会計</v>
          </cell>
          <cell r="B34" t="e">
            <v>#N/A</v>
          </cell>
          <cell r="C34">
            <v>6.43</v>
          </cell>
          <cell r="D34" t="e">
            <v>#N/A</v>
          </cell>
          <cell r="E34">
            <v>4.7</v>
          </cell>
          <cell r="F34" t="e">
            <v>#N/A</v>
          </cell>
          <cell r="G34">
            <v>3.65</v>
          </cell>
          <cell r="H34" t="e">
            <v>#N/A</v>
          </cell>
          <cell r="I34">
            <v>4.46</v>
          </cell>
          <cell r="J34" t="e">
            <v>#N/A</v>
          </cell>
          <cell r="K34">
            <v>3.86</v>
          </cell>
        </row>
        <row r="35">
          <cell r="A35" t="str">
            <v>水道事業会計</v>
          </cell>
          <cell r="B35" t="e">
            <v>#N/A</v>
          </cell>
          <cell r="C35">
            <v>4.2</v>
          </cell>
          <cell r="D35" t="e">
            <v>#N/A</v>
          </cell>
          <cell r="E35">
            <v>4.6399999999999997</v>
          </cell>
          <cell r="F35" t="e">
            <v>#N/A</v>
          </cell>
          <cell r="G35">
            <v>4.25</v>
          </cell>
          <cell r="H35" t="e">
            <v>#N/A</v>
          </cell>
          <cell r="I35">
            <v>4.29</v>
          </cell>
          <cell r="J35" t="e">
            <v>#N/A</v>
          </cell>
          <cell r="K35">
            <v>5.0199999999999996</v>
          </cell>
        </row>
        <row r="36">
          <cell r="A36" t="str">
            <v>山香病院事業会計</v>
          </cell>
          <cell r="B36" t="e">
            <v>#N/A</v>
          </cell>
          <cell r="C36">
            <v>10.88</v>
          </cell>
          <cell r="D36" t="e">
            <v>#N/A</v>
          </cell>
          <cell r="E36">
            <v>10.07</v>
          </cell>
          <cell r="F36" t="e">
            <v>#N/A</v>
          </cell>
          <cell r="G36">
            <v>10.49</v>
          </cell>
          <cell r="H36" t="e">
            <v>#N/A</v>
          </cell>
          <cell r="I36">
            <v>11.23</v>
          </cell>
          <cell r="J36" t="e">
            <v>#N/A</v>
          </cell>
          <cell r="K36">
            <v>13.25</v>
          </cell>
        </row>
        <row r="40">
          <cell r="B40" t="str">
            <v>H28</v>
          </cell>
          <cell r="E40" t="str">
            <v>H29</v>
          </cell>
          <cell r="H40" t="str">
            <v>H30</v>
          </cell>
          <cell r="K40" t="str">
            <v>R01</v>
          </cell>
          <cell r="N40" t="str">
            <v>R02</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2145</v>
          </cell>
          <cell r="G42">
            <v>2133</v>
          </cell>
          <cell r="J42">
            <v>2174</v>
          </cell>
          <cell r="M42">
            <v>2142</v>
          </cell>
          <cell r="P42">
            <v>2095</v>
          </cell>
        </row>
        <row r="43">
          <cell r="A43" t="str">
            <v>一時借入金の利子</v>
          </cell>
          <cell r="B43" t="str">
            <v>-</v>
          </cell>
          <cell r="E43" t="str">
            <v>-</v>
          </cell>
          <cell r="H43" t="str">
            <v>-</v>
          </cell>
          <cell r="K43" t="str">
            <v>-</v>
          </cell>
          <cell r="N43">
            <v>0</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82</v>
          </cell>
          <cell r="E45">
            <v>106</v>
          </cell>
          <cell r="H45">
            <v>104</v>
          </cell>
          <cell r="K45">
            <v>105</v>
          </cell>
          <cell r="N45">
            <v>130</v>
          </cell>
        </row>
        <row r="46">
          <cell r="A46" t="str">
            <v>公営企業債の元利償還金に対する繰入金</v>
          </cell>
          <cell r="B46">
            <v>486</v>
          </cell>
          <cell r="E46">
            <v>509</v>
          </cell>
          <cell r="H46">
            <v>553</v>
          </cell>
          <cell r="K46">
            <v>558</v>
          </cell>
          <cell r="N46">
            <v>400</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2452</v>
          </cell>
          <cell r="E49">
            <v>2394</v>
          </cell>
          <cell r="H49">
            <v>2462</v>
          </cell>
          <cell r="K49">
            <v>2375</v>
          </cell>
          <cell r="N49">
            <v>2343</v>
          </cell>
        </row>
        <row r="50">
          <cell r="A50" t="str">
            <v>実質公債費比率の分子</v>
          </cell>
          <cell r="B50" t="e">
            <v>#N/A</v>
          </cell>
          <cell r="C50">
            <v>875</v>
          </cell>
          <cell r="D50" t="e">
            <v>#N/A</v>
          </cell>
          <cell r="E50" t="e">
            <v>#N/A</v>
          </cell>
          <cell r="F50">
            <v>876</v>
          </cell>
          <cell r="G50" t="e">
            <v>#N/A</v>
          </cell>
          <cell r="H50" t="e">
            <v>#N/A</v>
          </cell>
          <cell r="I50">
            <v>945</v>
          </cell>
          <cell r="J50" t="e">
            <v>#N/A</v>
          </cell>
          <cell r="K50" t="e">
            <v>#N/A</v>
          </cell>
          <cell r="L50">
            <v>896</v>
          </cell>
          <cell r="M50" t="e">
            <v>#N/A</v>
          </cell>
          <cell r="N50" t="e">
            <v>#N/A</v>
          </cell>
          <cell r="O50">
            <v>778</v>
          </cell>
          <cell r="P50" t="e">
            <v>#N/A</v>
          </cell>
        </row>
        <row r="54">
          <cell r="B54" t="str">
            <v>H28</v>
          </cell>
          <cell r="E54" t="str">
            <v>H29</v>
          </cell>
          <cell r="H54" t="str">
            <v>H30</v>
          </cell>
          <cell r="K54" t="str">
            <v>R01</v>
          </cell>
          <cell r="N54" t="str">
            <v>R02</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22367</v>
          </cell>
          <cell r="G56">
            <v>22819</v>
          </cell>
          <cell r="J56">
            <v>22406</v>
          </cell>
          <cell r="M56">
            <v>23271</v>
          </cell>
          <cell r="P56">
            <v>23890</v>
          </cell>
        </row>
        <row r="57">
          <cell r="A57" t="str">
            <v>充当可能特定歳入</v>
          </cell>
          <cell r="D57">
            <v>63</v>
          </cell>
          <cell r="G57">
            <v>46</v>
          </cell>
          <cell r="J57">
            <v>27</v>
          </cell>
          <cell r="M57">
            <v>10</v>
          </cell>
          <cell r="P57">
            <v>3</v>
          </cell>
        </row>
        <row r="58">
          <cell r="A58" t="str">
            <v>充当可能基金</v>
          </cell>
          <cell r="D58">
            <v>8304</v>
          </cell>
          <cell r="G58">
            <v>8114</v>
          </cell>
          <cell r="J58">
            <v>7359</v>
          </cell>
          <cell r="M58">
            <v>6662</v>
          </cell>
          <cell r="P58">
            <v>4798</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1</v>
          </cell>
          <cell r="E61">
            <v>0</v>
          </cell>
          <cell r="H61">
            <v>0</v>
          </cell>
          <cell r="K61">
            <v>0</v>
          </cell>
          <cell r="N61">
            <v>0</v>
          </cell>
        </row>
        <row r="62">
          <cell r="A62" t="str">
            <v>退職手当負担見込額</v>
          </cell>
          <cell r="B62">
            <v>2920</v>
          </cell>
          <cell r="E62">
            <v>2795</v>
          </cell>
          <cell r="H62">
            <v>2774</v>
          </cell>
          <cell r="K62">
            <v>2753</v>
          </cell>
          <cell r="N62">
            <v>2822</v>
          </cell>
        </row>
        <row r="63">
          <cell r="A63" t="str">
            <v>組合等負担等見込額</v>
          </cell>
          <cell r="B63">
            <v>993</v>
          </cell>
          <cell r="E63">
            <v>1045</v>
          </cell>
          <cell r="H63">
            <v>980</v>
          </cell>
          <cell r="K63">
            <v>1050</v>
          </cell>
          <cell r="N63">
            <v>1036</v>
          </cell>
        </row>
        <row r="64">
          <cell r="A64" t="str">
            <v>公営企業債等繰入見込額</v>
          </cell>
          <cell r="B64">
            <v>6993</v>
          </cell>
          <cell r="E64">
            <v>6859</v>
          </cell>
          <cell r="H64">
            <v>6554</v>
          </cell>
          <cell r="K64">
            <v>6600</v>
          </cell>
          <cell r="N64">
            <v>4529</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23172</v>
          </cell>
          <cell r="E66">
            <v>23900</v>
          </cell>
          <cell r="H66">
            <v>23359</v>
          </cell>
          <cell r="K66">
            <v>24726</v>
          </cell>
          <cell r="N66">
            <v>22714</v>
          </cell>
        </row>
        <row r="67">
          <cell r="A67" t="str">
            <v>将来負担比率の分子</v>
          </cell>
          <cell r="B67" t="e">
            <v>#N/A</v>
          </cell>
          <cell r="C67">
            <v>3344</v>
          </cell>
          <cell r="D67" t="e">
            <v>#N/A</v>
          </cell>
          <cell r="E67" t="e">
            <v>#N/A</v>
          </cell>
          <cell r="F67">
            <v>3620</v>
          </cell>
          <cell r="G67" t="e">
            <v>#N/A</v>
          </cell>
          <cell r="H67" t="e">
            <v>#N/A</v>
          </cell>
          <cell r="I67">
            <v>3876</v>
          </cell>
          <cell r="J67" t="e">
            <v>#N/A</v>
          </cell>
          <cell r="K67" t="e">
            <v>#N/A</v>
          </cell>
          <cell r="L67">
            <v>5185</v>
          </cell>
          <cell r="M67" t="e">
            <v>#N/A</v>
          </cell>
          <cell r="N67" t="e">
            <v>#N/A</v>
          </cell>
          <cell r="O67">
            <v>2410</v>
          </cell>
          <cell r="P67" t="e">
            <v>#N/A</v>
          </cell>
        </row>
        <row r="71">
          <cell r="B71" t="str">
            <v>H30</v>
          </cell>
          <cell r="C71" t="str">
            <v>R01</v>
          </cell>
          <cell r="D71" t="str">
            <v>R02</v>
          </cell>
        </row>
        <row r="72">
          <cell r="A72" t="str">
            <v>財政調整基金</v>
          </cell>
          <cell r="B72">
            <v>3177</v>
          </cell>
          <cell r="C72">
            <v>2638</v>
          </cell>
          <cell r="D72">
            <v>2106</v>
          </cell>
        </row>
        <row r="73">
          <cell r="A73" t="str">
            <v>減債基金</v>
          </cell>
          <cell r="B73">
            <v>1516</v>
          </cell>
          <cell r="C73">
            <v>1520</v>
          </cell>
          <cell r="D73">
            <v>3</v>
          </cell>
        </row>
        <row r="74">
          <cell r="A74" t="str">
            <v>その他特定目的基金</v>
          </cell>
          <cell r="B74">
            <v>4314</v>
          </cell>
          <cell r="C74">
            <v>4047</v>
          </cell>
          <cell r="D74">
            <v>4119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39</v>
          </cell>
          <cell r="BX51">
            <v>42.6</v>
          </cell>
          <cell r="CF51">
            <v>46.6</v>
          </cell>
          <cell r="CN51">
            <v>62.6</v>
          </cell>
          <cell r="CV51">
            <v>28.4</v>
          </cell>
        </row>
        <row r="53">
          <cell r="BP53">
            <v>73.7</v>
          </cell>
          <cell r="BX53">
            <v>74.7</v>
          </cell>
          <cell r="CF53">
            <v>76.099999999999994</v>
          </cell>
          <cell r="CN53">
            <v>76.099999999999994</v>
          </cell>
          <cell r="CV53">
            <v>74.2</v>
          </cell>
        </row>
        <row r="55">
          <cell r="AN55" t="str">
            <v>類似団体内平均値</v>
          </cell>
          <cell r="BP55">
            <v>20.2</v>
          </cell>
          <cell r="BX55">
            <v>19</v>
          </cell>
          <cell r="CF55">
            <v>15.4</v>
          </cell>
          <cell r="CN55">
            <v>14.9</v>
          </cell>
          <cell r="CV55">
            <v>14.5</v>
          </cell>
        </row>
        <row r="57">
          <cell r="BP57">
            <v>53.6</v>
          </cell>
          <cell r="BX57">
            <v>56.1</v>
          </cell>
          <cell r="CF57">
            <v>57.5</v>
          </cell>
          <cell r="CN57">
            <v>58.5</v>
          </cell>
          <cell r="CV57">
            <v>58.9</v>
          </cell>
        </row>
        <row r="72">
          <cell r="BP72" t="str">
            <v>H28</v>
          </cell>
          <cell r="BX72" t="str">
            <v>H29</v>
          </cell>
          <cell r="CF72" t="str">
            <v>H30</v>
          </cell>
          <cell r="CN72" t="str">
            <v>R01</v>
          </cell>
          <cell r="CV72" t="str">
            <v>R02</v>
          </cell>
        </row>
        <row r="73">
          <cell r="AN73" t="str">
            <v>当該団体値</v>
          </cell>
          <cell r="BP73">
            <v>39</v>
          </cell>
          <cell r="BX73">
            <v>42.6</v>
          </cell>
          <cell r="CF73">
            <v>46.6</v>
          </cell>
          <cell r="CN73">
            <v>62.6</v>
          </cell>
          <cell r="CV73">
            <v>28.4</v>
          </cell>
        </row>
        <row r="75">
          <cell r="BP75">
            <v>9.3000000000000007</v>
          </cell>
          <cell r="BX75">
            <v>9.6999999999999993</v>
          </cell>
          <cell r="CF75">
            <v>10.6</v>
          </cell>
          <cell r="CN75">
            <v>10.8</v>
          </cell>
          <cell r="CV75">
            <v>10.4</v>
          </cell>
        </row>
        <row r="77">
          <cell r="AN77" t="str">
            <v>類似団体内平均値</v>
          </cell>
          <cell r="BP77">
            <v>20.2</v>
          </cell>
          <cell r="BX77">
            <v>19</v>
          </cell>
          <cell r="CF77">
            <v>15.4</v>
          </cell>
          <cell r="CN77">
            <v>14.9</v>
          </cell>
          <cell r="CV77">
            <v>14.5</v>
          </cell>
        </row>
        <row r="79">
          <cell r="BP79">
            <v>8.6</v>
          </cell>
          <cell r="BX79">
            <v>8.5</v>
          </cell>
          <cell r="CF79">
            <v>8.5</v>
          </cell>
          <cell r="CN79">
            <v>8.5</v>
          </cell>
          <cell r="CV79">
            <v>8.4</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election activeCell="R10" sqref="R10:V10"/>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66</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67</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68</v>
      </c>
      <c r="C3" s="405"/>
      <c r="D3" s="405"/>
      <c r="E3" s="406"/>
      <c r="F3" s="406"/>
      <c r="G3" s="406"/>
      <c r="H3" s="406"/>
      <c r="I3" s="406"/>
      <c r="J3" s="406"/>
      <c r="K3" s="406"/>
      <c r="L3" s="406" t="s">
        <v>69</v>
      </c>
      <c r="M3" s="406"/>
      <c r="N3" s="406"/>
      <c r="O3" s="406"/>
      <c r="P3" s="406"/>
      <c r="Q3" s="406"/>
      <c r="R3" s="413"/>
      <c r="S3" s="413"/>
      <c r="T3" s="413"/>
      <c r="U3" s="413"/>
      <c r="V3" s="414"/>
      <c r="W3" s="388" t="s">
        <v>70</v>
      </c>
      <c r="X3" s="389"/>
      <c r="Y3" s="389"/>
      <c r="Z3" s="389"/>
      <c r="AA3" s="389"/>
      <c r="AB3" s="405"/>
      <c r="AC3" s="413" t="s">
        <v>71</v>
      </c>
      <c r="AD3" s="389"/>
      <c r="AE3" s="389"/>
      <c r="AF3" s="389"/>
      <c r="AG3" s="389"/>
      <c r="AH3" s="389"/>
      <c r="AI3" s="389"/>
      <c r="AJ3" s="389"/>
      <c r="AK3" s="389"/>
      <c r="AL3" s="390"/>
      <c r="AM3" s="388" t="s">
        <v>72</v>
      </c>
      <c r="AN3" s="389"/>
      <c r="AO3" s="389"/>
      <c r="AP3" s="389"/>
      <c r="AQ3" s="389"/>
      <c r="AR3" s="389"/>
      <c r="AS3" s="389"/>
      <c r="AT3" s="389"/>
      <c r="AU3" s="389"/>
      <c r="AV3" s="389"/>
      <c r="AW3" s="389"/>
      <c r="AX3" s="390"/>
      <c r="AY3" s="425" t="s">
        <v>0</v>
      </c>
      <c r="AZ3" s="426"/>
      <c r="BA3" s="426"/>
      <c r="BB3" s="426"/>
      <c r="BC3" s="426"/>
      <c r="BD3" s="426"/>
      <c r="BE3" s="426"/>
      <c r="BF3" s="426"/>
      <c r="BG3" s="426"/>
      <c r="BH3" s="426"/>
      <c r="BI3" s="426"/>
      <c r="BJ3" s="426"/>
      <c r="BK3" s="426"/>
      <c r="BL3" s="426"/>
      <c r="BM3" s="427"/>
      <c r="BN3" s="388" t="s">
        <v>73</v>
      </c>
      <c r="BO3" s="389"/>
      <c r="BP3" s="389"/>
      <c r="BQ3" s="389"/>
      <c r="BR3" s="389"/>
      <c r="BS3" s="389"/>
      <c r="BT3" s="389"/>
      <c r="BU3" s="390"/>
      <c r="BV3" s="388" t="s">
        <v>74</v>
      </c>
      <c r="BW3" s="389"/>
      <c r="BX3" s="389"/>
      <c r="BY3" s="389"/>
      <c r="BZ3" s="389"/>
      <c r="CA3" s="389"/>
      <c r="CB3" s="389"/>
      <c r="CC3" s="390"/>
      <c r="CD3" s="425" t="s">
        <v>0</v>
      </c>
      <c r="CE3" s="426"/>
      <c r="CF3" s="426"/>
      <c r="CG3" s="426"/>
      <c r="CH3" s="426"/>
      <c r="CI3" s="426"/>
      <c r="CJ3" s="426"/>
      <c r="CK3" s="426"/>
      <c r="CL3" s="426"/>
      <c r="CM3" s="426"/>
      <c r="CN3" s="426"/>
      <c r="CO3" s="426"/>
      <c r="CP3" s="426"/>
      <c r="CQ3" s="426"/>
      <c r="CR3" s="426"/>
      <c r="CS3" s="427"/>
      <c r="CT3" s="388" t="s">
        <v>75</v>
      </c>
      <c r="CU3" s="389"/>
      <c r="CV3" s="389"/>
      <c r="CW3" s="389"/>
      <c r="CX3" s="389"/>
      <c r="CY3" s="389"/>
      <c r="CZ3" s="389"/>
      <c r="DA3" s="390"/>
      <c r="DB3" s="388" t="s">
        <v>76</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77</v>
      </c>
      <c r="AZ4" s="392"/>
      <c r="BA4" s="392"/>
      <c r="BB4" s="392"/>
      <c r="BC4" s="392"/>
      <c r="BD4" s="392"/>
      <c r="BE4" s="392"/>
      <c r="BF4" s="392"/>
      <c r="BG4" s="392"/>
      <c r="BH4" s="392"/>
      <c r="BI4" s="392"/>
      <c r="BJ4" s="392"/>
      <c r="BK4" s="392"/>
      <c r="BL4" s="392"/>
      <c r="BM4" s="393"/>
      <c r="BN4" s="394">
        <v>27296056</v>
      </c>
      <c r="BO4" s="395"/>
      <c r="BP4" s="395"/>
      <c r="BQ4" s="395"/>
      <c r="BR4" s="395"/>
      <c r="BS4" s="395"/>
      <c r="BT4" s="395"/>
      <c r="BU4" s="396"/>
      <c r="BV4" s="394">
        <v>23455516</v>
      </c>
      <c r="BW4" s="395"/>
      <c r="BX4" s="395"/>
      <c r="BY4" s="395"/>
      <c r="BZ4" s="395"/>
      <c r="CA4" s="395"/>
      <c r="CB4" s="395"/>
      <c r="CC4" s="396"/>
      <c r="CD4" s="397" t="s">
        <v>78</v>
      </c>
      <c r="CE4" s="398"/>
      <c r="CF4" s="398"/>
      <c r="CG4" s="398"/>
      <c r="CH4" s="398"/>
      <c r="CI4" s="398"/>
      <c r="CJ4" s="398"/>
      <c r="CK4" s="398"/>
      <c r="CL4" s="398"/>
      <c r="CM4" s="398"/>
      <c r="CN4" s="398"/>
      <c r="CO4" s="398"/>
      <c r="CP4" s="398"/>
      <c r="CQ4" s="398"/>
      <c r="CR4" s="398"/>
      <c r="CS4" s="399"/>
      <c r="CT4" s="400">
        <v>4.2</v>
      </c>
      <c r="CU4" s="401"/>
      <c r="CV4" s="401"/>
      <c r="CW4" s="401"/>
      <c r="CX4" s="401"/>
      <c r="CY4" s="401"/>
      <c r="CZ4" s="401"/>
      <c r="DA4" s="402"/>
      <c r="DB4" s="400">
        <v>4.7</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79</v>
      </c>
      <c r="AN5" s="461"/>
      <c r="AO5" s="461"/>
      <c r="AP5" s="461"/>
      <c r="AQ5" s="461"/>
      <c r="AR5" s="461"/>
      <c r="AS5" s="461"/>
      <c r="AT5" s="462"/>
      <c r="AU5" s="463" t="s">
        <v>80</v>
      </c>
      <c r="AV5" s="464"/>
      <c r="AW5" s="464"/>
      <c r="AX5" s="464"/>
      <c r="AY5" s="465" t="s">
        <v>81</v>
      </c>
      <c r="AZ5" s="466"/>
      <c r="BA5" s="466"/>
      <c r="BB5" s="466"/>
      <c r="BC5" s="466"/>
      <c r="BD5" s="466"/>
      <c r="BE5" s="466"/>
      <c r="BF5" s="466"/>
      <c r="BG5" s="466"/>
      <c r="BH5" s="466"/>
      <c r="BI5" s="466"/>
      <c r="BJ5" s="466"/>
      <c r="BK5" s="466"/>
      <c r="BL5" s="466"/>
      <c r="BM5" s="467"/>
      <c r="BN5" s="431">
        <v>26740223</v>
      </c>
      <c r="BO5" s="432"/>
      <c r="BP5" s="432"/>
      <c r="BQ5" s="432"/>
      <c r="BR5" s="432"/>
      <c r="BS5" s="432"/>
      <c r="BT5" s="432"/>
      <c r="BU5" s="433"/>
      <c r="BV5" s="431">
        <v>22834797</v>
      </c>
      <c r="BW5" s="432"/>
      <c r="BX5" s="432"/>
      <c r="BY5" s="432"/>
      <c r="BZ5" s="432"/>
      <c r="CA5" s="432"/>
      <c r="CB5" s="432"/>
      <c r="CC5" s="433"/>
      <c r="CD5" s="434" t="s">
        <v>82</v>
      </c>
      <c r="CE5" s="435"/>
      <c r="CF5" s="435"/>
      <c r="CG5" s="435"/>
      <c r="CH5" s="435"/>
      <c r="CI5" s="435"/>
      <c r="CJ5" s="435"/>
      <c r="CK5" s="435"/>
      <c r="CL5" s="435"/>
      <c r="CM5" s="435"/>
      <c r="CN5" s="435"/>
      <c r="CO5" s="435"/>
      <c r="CP5" s="435"/>
      <c r="CQ5" s="435"/>
      <c r="CR5" s="435"/>
      <c r="CS5" s="436"/>
      <c r="CT5" s="428">
        <v>94.4</v>
      </c>
      <c r="CU5" s="429"/>
      <c r="CV5" s="429"/>
      <c r="CW5" s="429"/>
      <c r="CX5" s="429"/>
      <c r="CY5" s="429"/>
      <c r="CZ5" s="429"/>
      <c r="DA5" s="430"/>
      <c r="DB5" s="428">
        <v>100.9</v>
      </c>
      <c r="DC5" s="429"/>
      <c r="DD5" s="429"/>
      <c r="DE5" s="429"/>
      <c r="DF5" s="429"/>
      <c r="DG5" s="429"/>
      <c r="DH5" s="429"/>
      <c r="DI5" s="430"/>
      <c r="DJ5" s="186"/>
      <c r="DK5" s="186"/>
      <c r="DL5" s="186"/>
      <c r="DM5" s="186"/>
      <c r="DN5" s="186"/>
      <c r="DO5" s="186"/>
    </row>
    <row r="6" spans="1:119" ht="18.75" customHeight="1" x14ac:dyDescent="0.15">
      <c r="A6" s="187"/>
      <c r="B6" s="437" t="s">
        <v>83</v>
      </c>
      <c r="C6" s="438"/>
      <c r="D6" s="438"/>
      <c r="E6" s="439"/>
      <c r="F6" s="439"/>
      <c r="G6" s="439"/>
      <c r="H6" s="439"/>
      <c r="I6" s="439"/>
      <c r="J6" s="439"/>
      <c r="K6" s="439"/>
      <c r="L6" s="439" t="s">
        <v>84</v>
      </c>
      <c r="M6" s="439"/>
      <c r="N6" s="439"/>
      <c r="O6" s="439"/>
      <c r="P6" s="439"/>
      <c r="Q6" s="439"/>
      <c r="R6" s="443"/>
      <c r="S6" s="443"/>
      <c r="T6" s="443"/>
      <c r="U6" s="443"/>
      <c r="V6" s="444"/>
      <c r="W6" s="447" t="s">
        <v>85</v>
      </c>
      <c r="X6" s="448"/>
      <c r="Y6" s="448"/>
      <c r="Z6" s="448"/>
      <c r="AA6" s="448"/>
      <c r="AB6" s="438"/>
      <c r="AC6" s="451" t="s">
        <v>86</v>
      </c>
      <c r="AD6" s="452"/>
      <c r="AE6" s="452"/>
      <c r="AF6" s="452"/>
      <c r="AG6" s="452"/>
      <c r="AH6" s="452"/>
      <c r="AI6" s="452"/>
      <c r="AJ6" s="452"/>
      <c r="AK6" s="452"/>
      <c r="AL6" s="453"/>
      <c r="AM6" s="460" t="s">
        <v>87</v>
      </c>
      <c r="AN6" s="461"/>
      <c r="AO6" s="461"/>
      <c r="AP6" s="461"/>
      <c r="AQ6" s="461"/>
      <c r="AR6" s="461"/>
      <c r="AS6" s="461"/>
      <c r="AT6" s="462"/>
      <c r="AU6" s="463" t="s">
        <v>80</v>
      </c>
      <c r="AV6" s="464"/>
      <c r="AW6" s="464"/>
      <c r="AX6" s="464"/>
      <c r="AY6" s="465" t="s">
        <v>88</v>
      </c>
      <c r="AZ6" s="466"/>
      <c r="BA6" s="466"/>
      <c r="BB6" s="466"/>
      <c r="BC6" s="466"/>
      <c r="BD6" s="466"/>
      <c r="BE6" s="466"/>
      <c r="BF6" s="466"/>
      <c r="BG6" s="466"/>
      <c r="BH6" s="466"/>
      <c r="BI6" s="466"/>
      <c r="BJ6" s="466"/>
      <c r="BK6" s="466"/>
      <c r="BL6" s="466"/>
      <c r="BM6" s="467"/>
      <c r="BN6" s="431">
        <v>555833</v>
      </c>
      <c r="BO6" s="432"/>
      <c r="BP6" s="432"/>
      <c r="BQ6" s="432"/>
      <c r="BR6" s="432"/>
      <c r="BS6" s="432"/>
      <c r="BT6" s="432"/>
      <c r="BU6" s="433"/>
      <c r="BV6" s="431">
        <v>620719</v>
      </c>
      <c r="BW6" s="432"/>
      <c r="BX6" s="432"/>
      <c r="BY6" s="432"/>
      <c r="BZ6" s="432"/>
      <c r="CA6" s="432"/>
      <c r="CB6" s="432"/>
      <c r="CC6" s="433"/>
      <c r="CD6" s="434" t="s">
        <v>89</v>
      </c>
      <c r="CE6" s="435"/>
      <c r="CF6" s="435"/>
      <c r="CG6" s="435"/>
      <c r="CH6" s="435"/>
      <c r="CI6" s="435"/>
      <c r="CJ6" s="435"/>
      <c r="CK6" s="435"/>
      <c r="CL6" s="435"/>
      <c r="CM6" s="435"/>
      <c r="CN6" s="435"/>
      <c r="CO6" s="435"/>
      <c r="CP6" s="435"/>
      <c r="CQ6" s="435"/>
      <c r="CR6" s="435"/>
      <c r="CS6" s="436"/>
      <c r="CT6" s="468">
        <v>97.7</v>
      </c>
      <c r="CU6" s="469"/>
      <c r="CV6" s="469"/>
      <c r="CW6" s="469"/>
      <c r="CX6" s="469"/>
      <c r="CY6" s="469"/>
      <c r="CZ6" s="469"/>
      <c r="DA6" s="470"/>
      <c r="DB6" s="468">
        <v>104.5</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90</v>
      </c>
      <c r="AN7" s="461"/>
      <c r="AO7" s="461"/>
      <c r="AP7" s="461"/>
      <c r="AQ7" s="461"/>
      <c r="AR7" s="461"/>
      <c r="AS7" s="461"/>
      <c r="AT7" s="462"/>
      <c r="AU7" s="463" t="s">
        <v>80</v>
      </c>
      <c r="AV7" s="464"/>
      <c r="AW7" s="464"/>
      <c r="AX7" s="464"/>
      <c r="AY7" s="465" t="s">
        <v>91</v>
      </c>
      <c r="AZ7" s="466"/>
      <c r="BA7" s="466"/>
      <c r="BB7" s="466"/>
      <c r="BC7" s="466"/>
      <c r="BD7" s="466"/>
      <c r="BE7" s="466"/>
      <c r="BF7" s="466"/>
      <c r="BG7" s="466"/>
      <c r="BH7" s="466"/>
      <c r="BI7" s="466"/>
      <c r="BJ7" s="466"/>
      <c r="BK7" s="466"/>
      <c r="BL7" s="466"/>
      <c r="BM7" s="467"/>
      <c r="BN7" s="431">
        <v>110136</v>
      </c>
      <c r="BO7" s="432"/>
      <c r="BP7" s="432"/>
      <c r="BQ7" s="432"/>
      <c r="BR7" s="432"/>
      <c r="BS7" s="432"/>
      <c r="BT7" s="432"/>
      <c r="BU7" s="433"/>
      <c r="BV7" s="431">
        <v>135042</v>
      </c>
      <c r="BW7" s="432"/>
      <c r="BX7" s="432"/>
      <c r="BY7" s="432"/>
      <c r="BZ7" s="432"/>
      <c r="CA7" s="432"/>
      <c r="CB7" s="432"/>
      <c r="CC7" s="433"/>
      <c r="CD7" s="434" t="s">
        <v>92</v>
      </c>
      <c r="CE7" s="435"/>
      <c r="CF7" s="435"/>
      <c r="CG7" s="435"/>
      <c r="CH7" s="435"/>
      <c r="CI7" s="435"/>
      <c r="CJ7" s="435"/>
      <c r="CK7" s="435"/>
      <c r="CL7" s="435"/>
      <c r="CM7" s="435"/>
      <c r="CN7" s="435"/>
      <c r="CO7" s="435"/>
      <c r="CP7" s="435"/>
      <c r="CQ7" s="435"/>
      <c r="CR7" s="435"/>
      <c r="CS7" s="436"/>
      <c r="CT7" s="431">
        <v>10551210</v>
      </c>
      <c r="CU7" s="432"/>
      <c r="CV7" s="432"/>
      <c r="CW7" s="432"/>
      <c r="CX7" s="432"/>
      <c r="CY7" s="432"/>
      <c r="CZ7" s="432"/>
      <c r="DA7" s="433"/>
      <c r="DB7" s="431">
        <v>10402975</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93</v>
      </c>
      <c r="AN8" s="461"/>
      <c r="AO8" s="461"/>
      <c r="AP8" s="461"/>
      <c r="AQ8" s="461"/>
      <c r="AR8" s="461"/>
      <c r="AS8" s="461"/>
      <c r="AT8" s="462"/>
      <c r="AU8" s="463" t="s">
        <v>80</v>
      </c>
      <c r="AV8" s="464"/>
      <c r="AW8" s="464"/>
      <c r="AX8" s="464"/>
      <c r="AY8" s="465" t="s">
        <v>94</v>
      </c>
      <c r="AZ8" s="466"/>
      <c r="BA8" s="466"/>
      <c r="BB8" s="466"/>
      <c r="BC8" s="466"/>
      <c r="BD8" s="466"/>
      <c r="BE8" s="466"/>
      <c r="BF8" s="466"/>
      <c r="BG8" s="466"/>
      <c r="BH8" s="466"/>
      <c r="BI8" s="466"/>
      <c r="BJ8" s="466"/>
      <c r="BK8" s="466"/>
      <c r="BL8" s="466"/>
      <c r="BM8" s="467"/>
      <c r="BN8" s="431">
        <v>445697</v>
      </c>
      <c r="BO8" s="432"/>
      <c r="BP8" s="432"/>
      <c r="BQ8" s="432"/>
      <c r="BR8" s="432"/>
      <c r="BS8" s="432"/>
      <c r="BT8" s="432"/>
      <c r="BU8" s="433"/>
      <c r="BV8" s="431">
        <v>485677</v>
      </c>
      <c r="BW8" s="432"/>
      <c r="BX8" s="432"/>
      <c r="BY8" s="432"/>
      <c r="BZ8" s="432"/>
      <c r="CA8" s="432"/>
      <c r="CB8" s="432"/>
      <c r="CC8" s="433"/>
      <c r="CD8" s="434" t="s">
        <v>95</v>
      </c>
      <c r="CE8" s="435"/>
      <c r="CF8" s="435"/>
      <c r="CG8" s="435"/>
      <c r="CH8" s="435"/>
      <c r="CI8" s="435"/>
      <c r="CJ8" s="435"/>
      <c r="CK8" s="435"/>
      <c r="CL8" s="435"/>
      <c r="CM8" s="435"/>
      <c r="CN8" s="435"/>
      <c r="CO8" s="435"/>
      <c r="CP8" s="435"/>
      <c r="CQ8" s="435"/>
      <c r="CR8" s="435"/>
      <c r="CS8" s="436"/>
      <c r="CT8" s="471">
        <v>0.35</v>
      </c>
      <c r="CU8" s="472"/>
      <c r="CV8" s="472"/>
      <c r="CW8" s="472"/>
      <c r="CX8" s="472"/>
      <c r="CY8" s="472"/>
      <c r="CZ8" s="472"/>
      <c r="DA8" s="473"/>
      <c r="DB8" s="471">
        <v>0.34</v>
      </c>
      <c r="DC8" s="472"/>
      <c r="DD8" s="472"/>
      <c r="DE8" s="472"/>
      <c r="DF8" s="472"/>
      <c r="DG8" s="472"/>
      <c r="DH8" s="472"/>
      <c r="DI8" s="473"/>
      <c r="DJ8" s="186"/>
      <c r="DK8" s="186"/>
      <c r="DL8" s="186"/>
      <c r="DM8" s="186"/>
      <c r="DN8" s="186"/>
      <c r="DO8" s="186"/>
    </row>
    <row r="9" spans="1:119" ht="18.75" customHeight="1" thickBot="1" x14ac:dyDescent="0.2">
      <c r="A9" s="187"/>
      <c r="B9" s="425" t="s">
        <v>96</v>
      </c>
      <c r="C9" s="426"/>
      <c r="D9" s="426"/>
      <c r="E9" s="426"/>
      <c r="F9" s="426"/>
      <c r="G9" s="426"/>
      <c r="H9" s="426"/>
      <c r="I9" s="426"/>
      <c r="J9" s="426"/>
      <c r="K9" s="474"/>
      <c r="L9" s="475" t="s">
        <v>97</v>
      </c>
      <c r="M9" s="476"/>
      <c r="N9" s="476"/>
      <c r="O9" s="476"/>
      <c r="P9" s="476"/>
      <c r="Q9" s="477"/>
      <c r="R9" s="478">
        <v>27999</v>
      </c>
      <c r="S9" s="479"/>
      <c r="T9" s="479"/>
      <c r="U9" s="479"/>
      <c r="V9" s="480"/>
      <c r="W9" s="388" t="s">
        <v>98</v>
      </c>
      <c r="X9" s="389"/>
      <c r="Y9" s="389"/>
      <c r="Z9" s="389"/>
      <c r="AA9" s="389"/>
      <c r="AB9" s="389"/>
      <c r="AC9" s="389"/>
      <c r="AD9" s="389"/>
      <c r="AE9" s="389"/>
      <c r="AF9" s="389"/>
      <c r="AG9" s="389"/>
      <c r="AH9" s="389"/>
      <c r="AI9" s="389"/>
      <c r="AJ9" s="389"/>
      <c r="AK9" s="389"/>
      <c r="AL9" s="390"/>
      <c r="AM9" s="460" t="s">
        <v>99</v>
      </c>
      <c r="AN9" s="461"/>
      <c r="AO9" s="461"/>
      <c r="AP9" s="461"/>
      <c r="AQ9" s="461"/>
      <c r="AR9" s="461"/>
      <c r="AS9" s="461"/>
      <c r="AT9" s="462"/>
      <c r="AU9" s="463" t="s">
        <v>100</v>
      </c>
      <c r="AV9" s="464"/>
      <c r="AW9" s="464"/>
      <c r="AX9" s="464"/>
      <c r="AY9" s="465" t="s">
        <v>101</v>
      </c>
      <c r="AZ9" s="466"/>
      <c r="BA9" s="466"/>
      <c r="BB9" s="466"/>
      <c r="BC9" s="466"/>
      <c r="BD9" s="466"/>
      <c r="BE9" s="466"/>
      <c r="BF9" s="466"/>
      <c r="BG9" s="466"/>
      <c r="BH9" s="466"/>
      <c r="BI9" s="466"/>
      <c r="BJ9" s="466"/>
      <c r="BK9" s="466"/>
      <c r="BL9" s="466"/>
      <c r="BM9" s="467"/>
      <c r="BN9" s="431">
        <v>-39980</v>
      </c>
      <c r="BO9" s="432"/>
      <c r="BP9" s="432"/>
      <c r="BQ9" s="432"/>
      <c r="BR9" s="432"/>
      <c r="BS9" s="432"/>
      <c r="BT9" s="432"/>
      <c r="BU9" s="433"/>
      <c r="BV9" s="431">
        <v>77959</v>
      </c>
      <c r="BW9" s="432"/>
      <c r="BX9" s="432"/>
      <c r="BY9" s="432"/>
      <c r="BZ9" s="432"/>
      <c r="CA9" s="432"/>
      <c r="CB9" s="432"/>
      <c r="CC9" s="433"/>
      <c r="CD9" s="434" t="s">
        <v>102</v>
      </c>
      <c r="CE9" s="435"/>
      <c r="CF9" s="435"/>
      <c r="CG9" s="435"/>
      <c r="CH9" s="435"/>
      <c r="CI9" s="435"/>
      <c r="CJ9" s="435"/>
      <c r="CK9" s="435"/>
      <c r="CL9" s="435"/>
      <c r="CM9" s="435"/>
      <c r="CN9" s="435"/>
      <c r="CO9" s="435"/>
      <c r="CP9" s="435"/>
      <c r="CQ9" s="435"/>
      <c r="CR9" s="435"/>
      <c r="CS9" s="436"/>
      <c r="CT9" s="428">
        <v>32.799999999999997</v>
      </c>
      <c r="CU9" s="429"/>
      <c r="CV9" s="429"/>
      <c r="CW9" s="429"/>
      <c r="CX9" s="429"/>
      <c r="CY9" s="429"/>
      <c r="CZ9" s="429"/>
      <c r="DA9" s="430"/>
      <c r="DB9" s="428">
        <v>18.399999999999999</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103</v>
      </c>
      <c r="M10" s="461"/>
      <c r="N10" s="461"/>
      <c r="O10" s="461"/>
      <c r="P10" s="461"/>
      <c r="Q10" s="462"/>
      <c r="R10" s="482">
        <v>30185</v>
      </c>
      <c r="S10" s="483"/>
      <c r="T10" s="483"/>
      <c r="U10" s="483"/>
      <c r="V10" s="484"/>
      <c r="W10" s="419"/>
      <c r="X10" s="420"/>
      <c r="Y10" s="420"/>
      <c r="Z10" s="420"/>
      <c r="AA10" s="420"/>
      <c r="AB10" s="420"/>
      <c r="AC10" s="420"/>
      <c r="AD10" s="420"/>
      <c r="AE10" s="420"/>
      <c r="AF10" s="420"/>
      <c r="AG10" s="420"/>
      <c r="AH10" s="420"/>
      <c r="AI10" s="420"/>
      <c r="AJ10" s="420"/>
      <c r="AK10" s="420"/>
      <c r="AL10" s="423"/>
      <c r="AM10" s="460" t="s">
        <v>104</v>
      </c>
      <c r="AN10" s="461"/>
      <c r="AO10" s="461"/>
      <c r="AP10" s="461"/>
      <c r="AQ10" s="461"/>
      <c r="AR10" s="461"/>
      <c r="AS10" s="461"/>
      <c r="AT10" s="462"/>
      <c r="AU10" s="463" t="s">
        <v>105</v>
      </c>
      <c r="AV10" s="464"/>
      <c r="AW10" s="464"/>
      <c r="AX10" s="464"/>
      <c r="AY10" s="465" t="s">
        <v>106</v>
      </c>
      <c r="AZ10" s="466"/>
      <c r="BA10" s="466"/>
      <c r="BB10" s="466"/>
      <c r="BC10" s="466"/>
      <c r="BD10" s="466"/>
      <c r="BE10" s="466"/>
      <c r="BF10" s="466"/>
      <c r="BG10" s="466"/>
      <c r="BH10" s="466"/>
      <c r="BI10" s="466"/>
      <c r="BJ10" s="466"/>
      <c r="BK10" s="466"/>
      <c r="BL10" s="466"/>
      <c r="BM10" s="467"/>
      <c r="BN10" s="431">
        <v>237195</v>
      </c>
      <c r="BO10" s="432"/>
      <c r="BP10" s="432"/>
      <c r="BQ10" s="432"/>
      <c r="BR10" s="432"/>
      <c r="BS10" s="432"/>
      <c r="BT10" s="432"/>
      <c r="BU10" s="433"/>
      <c r="BV10" s="431">
        <v>221228</v>
      </c>
      <c r="BW10" s="432"/>
      <c r="BX10" s="432"/>
      <c r="BY10" s="432"/>
      <c r="BZ10" s="432"/>
      <c r="CA10" s="432"/>
      <c r="CB10" s="432"/>
      <c r="CC10" s="433"/>
      <c r="CD10" s="191" t="s">
        <v>107</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108</v>
      </c>
      <c r="M11" s="486"/>
      <c r="N11" s="486"/>
      <c r="O11" s="486"/>
      <c r="P11" s="486"/>
      <c r="Q11" s="487"/>
      <c r="R11" s="488" t="s">
        <v>109</v>
      </c>
      <c r="S11" s="489"/>
      <c r="T11" s="489"/>
      <c r="U11" s="489"/>
      <c r="V11" s="490"/>
      <c r="W11" s="419"/>
      <c r="X11" s="420"/>
      <c r="Y11" s="420"/>
      <c r="Z11" s="420"/>
      <c r="AA11" s="420"/>
      <c r="AB11" s="420"/>
      <c r="AC11" s="420"/>
      <c r="AD11" s="420"/>
      <c r="AE11" s="420"/>
      <c r="AF11" s="420"/>
      <c r="AG11" s="420"/>
      <c r="AH11" s="420"/>
      <c r="AI11" s="420"/>
      <c r="AJ11" s="420"/>
      <c r="AK11" s="420"/>
      <c r="AL11" s="423"/>
      <c r="AM11" s="460" t="s">
        <v>110</v>
      </c>
      <c r="AN11" s="461"/>
      <c r="AO11" s="461"/>
      <c r="AP11" s="461"/>
      <c r="AQ11" s="461"/>
      <c r="AR11" s="461"/>
      <c r="AS11" s="461"/>
      <c r="AT11" s="462"/>
      <c r="AU11" s="463" t="s">
        <v>105</v>
      </c>
      <c r="AV11" s="464"/>
      <c r="AW11" s="464"/>
      <c r="AX11" s="464"/>
      <c r="AY11" s="465" t="s">
        <v>111</v>
      </c>
      <c r="AZ11" s="466"/>
      <c r="BA11" s="466"/>
      <c r="BB11" s="466"/>
      <c r="BC11" s="466"/>
      <c r="BD11" s="466"/>
      <c r="BE11" s="466"/>
      <c r="BF11" s="466"/>
      <c r="BG11" s="466"/>
      <c r="BH11" s="466"/>
      <c r="BI11" s="466"/>
      <c r="BJ11" s="466"/>
      <c r="BK11" s="466"/>
      <c r="BL11" s="466"/>
      <c r="BM11" s="467"/>
      <c r="BN11" s="431">
        <v>2560349</v>
      </c>
      <c r="BO11" s="432"/>
      <c r="BP11" s="432"/>
      <c r="BQ11" s="432"/>
      <c r="BR11" s="432"/>
      <c r="BS11" s="432"/>
      <c r="BT11" s="432"/>
      <c r="BU11" s="433"/>
      <c r="BV11" s="431">
        <v>0</v>
      </c>
      <c r="BW11" s="432"/>
      <c r="BX11" s="432"/>
      <c r="BY11" s="432"/>
      <c r="BZ11" s="432"/>
      <c r="CA11" s="432"/>
      <c r="CB11" s="432"/>
      <c r="CC11" s="433"/>
      <c r="CD11" s="434" t="s">
        <v>112</v>
      </c>
      <c r="CE11" s="435"/>
      <c r="CF11" s="435"/>
      <c r="CG11" s="435"/>
      <c r="CH11" s="435"/>
      <c r="CI11" s="435"/>
      <c r="CJ11" s="435"/>
      <c r="CK11" s="435"/>
      <c r="CL11" s="435"/>
      <c r="CM11" s="435"/>
      <c r="CN11" s="435"/>
      <c r="CO11" s="435"/>
      <c r="CP11" s="435"/>
      <c r="CQ11" s="435"/>
      <c r="CR11" s="435"/>
      <c r="CS11" s="436"/>
      <c r="CT11" s="471" t="s">
        <v>113</v>
      </c>
      <c r="CU11" s="472"/>
      <c r="CV11" s="472"/>
      <c r="CW11" s="472"/>
      <c r="CX11" s="472"/>
      <c r="CY11" s="472"/>
      <c r="CZ11" s="472"/>
      <c r="DA11" s="473"/>
      <c r="DB11" s="471" t="s">
        <v>113</v>
      </c>
      <c r="DC11" s="472"/>
      <c r="DD11" s="472"/>
      <c r="DE11" s="472"/>
      <c r="DF11" s="472"/>
      <c r="DG11" s="472"/>
      <c r="DH11" s="472"/>
      <c r="DI11" s="473"/>
      <c r="DJ11" s="186"/>
      <c r="DK11" s="186"/>
      <c r="DL11" s="186"/>
      <c r="DM11" s="186"/>
      <c r="DN11" s="186"/>
      <c r="DO11" s="186"/>
    </row>
    <row r="12" spans="1:119" ht="18.75" customHeight="1" x14ac:dyDescent="0.15">
      <c r="A12" s="187"/>
      <c r="B12" s="491" t="s">
        <v>114</v>
      </c>
      <c r="C12" s="492"/>
      <c r="D12" s="492"/>
      <c r="E12" s="492"/>
      <c r="F12" s="492"/>
      <c r="G12" s="492"/>
      <c r="H12" s="492"/>
      <c r="I12" s="492"/>
      <c r="J12" s="492"/>
      <c r="K12" s="493"/>
      <c r="L12" s="500" t="s">
        <v>115</v>
      </c>
      <c r="M12" s="501"/>
      <c r="N12" s="501"/>
      <c r="O12" s="501"/>
      <c r="P12" s="501"/>
      <c r="Q12" s="502"/>
      <c r="R12" s="503">
        <v>28235</v>
      </c>
      <c r="S12" s="504"/>
      <c r="T12" s="504"/>
      <c r="U12" s="504"/>
      <c r="V12" s="505"/>
      <c r="W12" s="506" t="s">
        <v>0</v>
      </c>
      <c r="X12" s="464"/>
      <c r="Y12" s="464"/>
      <c r="Z12" s="464"/>
      <c r="AA12" s="464"/>
      <c r="AB12" s="507"/>
      <c r="AC12" s="508" t="s">
        <v>116</v>
      </c>
      <c r="AD12" s="509"/>
      <c r="AE12" s="509"/>
      <c r="AF12" s="509"/>
      <c r="AG12" s="510"/>
      <c r="AH12" s="508" t="s">
        <v>117</v>
      </c>
      <c r="AI12" s="509"/>
      <c r="AJ12" s="509"/>
      <c r="AK12" s="509"/>
      <c r="AL12" s="511"/>
      <c r="AM12" s="460" t="s">
        <v>118</v>
      </c>
      <c r="AN12" s="461"/>
      <c r="AO12" s="461"/>
      <c r="AP12" s="461"/>
      <c r="AQ12" s="461"/>
      <c r="AR12" s="461"/>
      <c r="AS12" s="461"/>
      <c r="AT12" s="462"/>
      <c r="AU12" s="463" t="s">
        <v>119</v>
      </c>
      <c r="AV12" s="464"/>
      <c r="AW12" s="464"/>
      <c r="AX12" s="464"/>
      <c r="AY12" s="465" t="s">
        <v>120</v>
      </c>
      <c r="AZ12" s="466"/>
      <c r="BA12" s="466"/>
      <c r="BB12" s="466"/>
      <c r="BC12" s="466"/>
      <c r="BD12" s="466"/>
      <c r="BE12" s="466"/>
      <c r="BF12" s="466"/>
      <c r="BG12" s="466"/>
      <c r="BH12" s="466"/>
      <c r="BI12" s="466"/>
      <c r="BJ12" s="466"/>
      <c r="BK12" s="466"/>
      <c r="BL12" s="466"/>
      <c r="BM12" s="467"/>
      <c r="BN12" s="431">
        <v>769413</v>
      </c>
      <c r="BO12" s="432"/>
      <c r="BP12" s="432"/>
      <c r="BQ12" s="432"/>
      <c r="BR12" s="432"/>
      <c r="BS12" s="432"/>
      <c r="BT12" s="432"/>
      <c r="BU12" s="433"/>
      <c r="BV12" s="431">
        <v>759771</v>
      </c>
      <c r="BW12" s="432"/>
      <c r="BX12" s="432"/>
      <c r="BY12" s="432"/>
      <c r="BZ12" s="432"/>
      <c r="CA12" s="432"/>
      <c r="CB12" s="432"/>
      <c r="CC12" s="433"/>
      <c r="CD12" s="434" t="s">
        <v>121</v>
      </c>
      <c r="CE12" s="435"/>
      <c r="CF12" s="435"/>
      <c r="CG12" s="435"/>
      <c r="CH12" s="435"/>
      <c r="CI12" s="435"/>
      <c r="CJ12" s="435"/>
      <c r="CK12" s="435"/>
      <c r="CL12" s="435"/>
      <c r="CM12" s="435"/>
      <c r="CN12" s="435"/>
      <c r="CO12" s="435"/>
      <c r="CP12" s="435"/>
      <c r="CQ12" s="435"/>
      <c r="CR12" s="435"/>
      <c r="CS12" s="436"/>
      <c r="CT12" s="471" t="s">
        <v>122</v>
      </c>
      <c r="CU12" s="472"/>
      <c r="CV12" s="472"/>
      <c r="CW12" s="472"/>
      <c r="CX12" s="472"/>
      <c r="CY12" s="472"/>
      <c r="CZ12" s="472"/>
      <c r="DA12" s="473"/>
      <c r="DB12" s="471" t="s">
        <v>122</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123</v>
      </c>
      <c r="N13" s="523"/>
      <c r="O13" s="523"/>
      <c r="P13" s="523"/>
      <c r="Q13" s="524"/>
      <c r="R13" s="515">
        <v>28084</v>
      </c>
      <c r="S13" s="516"/>
      <c r="T13" s="516"/>
      <c r="U13" s="516"/>
      <c r="V13" s="517"/>
      <c r="W13" s="447" t="s">
        <v>124</v>
      </c>
      <c r="X13" s="448"/>
      <c r="Y13" s="448"/>
      <c r="Z13" s="448"/>
      <c r="AA13" s="448"/>
      <c r="AB13" s="438"/>
      <c r="AC13" s="482">
        <v>2150</v>
      </c>
      <c r="AD13" s="483"/>
      <c r="AE13" s="483"/>
      <c r="AF13" s="483"/>
      <c r="AG13" s="525"/>
      <c r="AH13" s="482">
        <v>2577</v>
      </c>
      <c r="AI13" s="483"/>
      <c r="AJ13" s="483"/>
      <c r="AK13" s="483"/>
      <c r="AL13" s="484"/>
      <c r="AM13" s="460" t="s">
        <v>125</v>
      </c>
      <c r="AN13" s="461"/>
      <c r="AO13" s="461"/>
      <c r="AP13" s="461"/>
      <c r="AQ13" s="461"/>
      <c r="AR13" s="461"/>
      <c r="AS13" s="461"/>
      <c r="AT13" s="462"/>
      <c r="AU13" s="463" t="s">
        <v>126</v>
      </c>
      <c r="AV13" s="464"/>
      <c r="AW13" s="464"/>
      <c r="AX13" s="464"/>
      <c r="AY13" s="465" t="s">
        <v>127</v>
      </c>
      <c r="AZ13" s="466"/>
      <c r="BA13" s="466"/>
      <c r="BB13" s="466"/>
      <c r="BC13" s="466"/>
      <c r="BD13" s="466"/>
      <c r="BE13" s="466"/>
      <c r="BF13" s="466"/>
      <c r="BG13" s="466"/>
      <c r="BH13" s="466"/>
      <c r="BI13" s="466"/>
      <c r="BJ13" s="466"/>
      <c r="BK13" s="466"/>
      <c r="BL13" s="466"/>
      <c r="BM13" s="467"/>
      <c r="BN13" s="431">
        <v>1988151</v>
      </c>
      <c r="BO13" s="432"/>
      <c r="BP13" s="432"/>
      <c r="BQ13" s="432"/>
      <c r="BR13" s="432"/>
      <c r="BS13" s="432"/>
      <c r="BT13" s="432"/>
      <c r="BU13" s="433"/>
      <c r="BV13" s="431">
        <v>-460584</v>
      </c>
      <c r="BW13" s="432"/>
      <c r="BX13" s="432"/>
      <c r="BY13" s="432"/>
      <c r="BZ13" s="432"/>
      <c r="CA13" s="432"/>
      <c r="CB13" s="432"/>
      <c r="CC13" s="433"/>
      <c r="CD13" s="434" t="s">
        <v>128</v>
      </c>
      <c r="CE13" s="435"/>
      <c r="CF13" s="435"/>
      <c r="CG13" s="435"/>
      <c r="CH13" s="435"/>
      <c r="CI13" s="435"/>
      <c r="CJ13" s="435"/>
      <c r="CK13" s="435"/>
      <c r="CL13" s="435"/>
      <c r="CM13" s="435"/>
      <c r="CN13" s="435"/>
      <c r="CO13" s="435"/>
      <c r="CP13" s="435"/>
      <c r="CQ13" s="435"/>
      <c r="CR13" s="435"/>
      <c r="CS13" s="436"/>
      <c r="CT13" s="428">
        <v>10.4</v>
      </c>
      <c r="CU13" s="429"/>
      <c r="CV13" s="429"/>
      <c r="CW13" s="429"/>
      <c r="CX13" s="429"/>
      <c r="CY13" s="429"/>
      <c r="CZ13" s="429"/>
      <c r="DA13" s="430"/>
      <c r="DB13" s="428">
        <v>10.8</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129</v>
      </c>
      <c r="M14" s="513"/>
      <c r="N14" s="513"/>
      <c r="O14" s="513"/>
      <c r="P14" s="513"/>
      <c r="Q14" s="514"/>
      <c r="R14" s="515">
        <v>28873</v>
      </c>
      <c r="S14" s="516"/>
      <c r="T14" s="516"/>
      <c r="U14" s="516"/>
      <c r="V14" s="517"/>
      <c r="W14" s="421"/>
      <c r="X14" s="422"/>
      <c r="Y14" s="422"/>
      <c r="Z14" s="422"/>
      <c r="AA14" s="422"/>
      <c r="AB14" s="411"/>
      <c r="AC14" s="518">
        <v>16.100000000000001</v>
      </c>
      <c r="AD14" s="519"/>
      <c r="AE14" s="519"/>
      <c r="AF14" s="519"/>
      <c r="AG14" s="520"/>
      <c r="AH14" s="518">
        <v>18</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130</v>
      </c>
      <c r="CE14" s="527"/>
      <c r="CF14" s="527"/>
      <c r="CG14" s="527"/>
      <c r="CH14" s="527"/>
      <c r="CI14" s="527"/>
      <c r="CJ14" s="527"/>
      <c r="CK14" s="527"/>
      <c r="CL14" s="527"/>
      <c r="CM14" s="527"/>
      <c r="CN14" s="527"/>
      <c r="CO14" s="527"/>
      <c r="CP14" s="527"/>
      <c r="CQ14" s="527"/>
      <c r="CR14" s="527"/>
      <c r="CS14" s="528"/>
      <c r="CT14" s="529">
        <v>28.4</v>
      </c>
      <c r="CU14" s="530"/>
      <c r="CV14" s="530"/>
      <c r="CW14" s="530"/>
      <c r="CX14" s="530"/>
      <c r="CY14" s="530"/>
      <c r="CZ14" s="530"/>
      <c r="DA14" s="531"/>
      <c r="DB14" s="529">
        <v>62.6</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123</v>
      </c>
      <c r="N15" s="523"/>
      <c r="O15" s="523"/>
      <c r="P15" s="523"/>
      <c r="Q15" s="524"/>
      <c r="R15" s="515">
        <v>28697</v>
      </c>
      <c r="S15" s="516"/>
      <c r="T15" s="516"/>
      <c r="U15" s="516"/>
      <c r="V15" s="517"/>
      <c r="W15" s="447" t="s">
        <v>131</v>
      </c>
      <c r="X15" s="448"/>
      <c r="Y15" s="448"/>
      <c r="Z15" s="448"/>
      <c r="AA15" s="448"/>
      <c r="AB15" s="438"/>
      <c r="AC15" s="482">
        <v>3685</v>
      </c>
      <c r="AD15" s="483"/>
      <c r="AE15" s="483"/>
      <c r="AF15" s="483"/>
      <c r="AG15" s="525"/>
      <c r="AH15" s="482">
        <v>4291</v>
      </c>
      <c r="AI15" s="483"/>
      <c r="AJ15" s="483"/>
      <c r="AK15" s="483"/>
      <c r="AL15" s="484"/>
      <c r="AM15" s="460"/>
      <c r="AN15" s="461"/>
      <c r="AO15" s="461"/>
      <c r="AP15" s="461"/>
      <c r="AQ15" s="461"/>
      <c r="AR15" s="461"/>
      <c r="AS15" s="461"/>
      <c r="AT15" s="462"/>
      <c r="AU15" s="463"/>
      <c r="AV15" s="464"/>
      <c r="AW15" s="464"/>
      <c r="AX15" s="464"/>
      <c r="AY15" s="391" t="s">
        <v>132</v>
      </c>
      <c r="AZ15" s="392"/>
      <c r="BA15" s="392"/>
      <c r="BB15" s="392"/>
      <c r="BC15" s="392"/>
      <c r="BD15" s="392"/>
      <c r="BE15" s="392"/>
      <c r="BF15" s="392"/>
      <c r="BG15" s="392"/>
      <c r="BH15" s="392"/>
      <c r="BI15" s="392"/>
      <c r="BJ15" s="392"/>
      <c r="BK15" s="392"/>
      <c r="BL15" s="392"/>
      <c r="BM15" s="393"/>
      <c r="BN15" s="394">
        <v>3240229</v>
      </c>
      <c r="BO15" s="395"/>
      <c r="BP15" s="395"/>
      <c r="BQ15" s="395"/>
      <c r="BR15" s="395"/>
      <c r="BS15" s="395"/>
      <c r="BT15" s="395"/>
      <c r="BU15" s="396"/>
      <c r="BV15" s="394">
        <v>3148432</v>
      </c>
      <c r="BW15" s="395"/>
      <c r="BX15" s="395"/>
      <c r="BY15" s="395"/>
      <c r="BZ15" s="395"/>
      <c r="CA15" s="395"/>
      <c r="CB15" s="395"/>
      <c r="CC15" s="396"/>
      <c r="CD15" s="532" t="s">
        <v>133</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134</v>
      </c>
      <c r="M16" s="543"/>
      <c r="N16" s="543"/>
      <c r="O16" s="543"/>
      <c r="P16" s="543"/>
      <c r="Q16" s="544"/>
      <c r="R16" s="535" t="s">
        <v>135</v>
      </c>
      <c r="S16" s="536"/>
      <c r="T16" s="536"/>
      <c r="U16" s="536"/>
      <c r="V16" s="537"/>
      <c r="W16" s="421"/>
      <c r="X16" s="422"/>
      <c r="Y16" s="422"/>
      <c r="Z16" s="422"/>
      <c r="AA16" s="422"/>
      <c r="AB16" s="411"/>
      <c r="AC16" s="518">
        <v>27.5</v>
      </c>
      <c r="AD16" s="519"/>
      <c r="AE16" s="519"/>
      <c r="AF16" s="519"/>
      <c r="AG16" s="520"/>
      <c r="AH16" s="518">
        <v>30</v>
      </c>
      <c r="AI16" s="519"/>
      <c r="AJ16" s="519"/>
      <c r="AK16" s="519"/>
      <c r="AL16" s="521"/>
      <c r="AM16" s="460"/>
      <c r="AN16" s="461"/>
      <c r="AO16" s="461"/>
      <c r="AP16" s="461"/>
      <c r="AQ16" s="461"/>
      <c r="AR16" s="461"/>
      <c r="AS16" s="461"/>
      <c r="AT16" s="462"/>
      <c r="AU16" s="463"/>
      <c r="AV16" s="464"/>
      <c r="AW16" s="464"/>
      <c r="AX16" s="464"/>
      <c r="AY16" s="465" t="s">
        <v>136</v>
      </c>
      <c r="AZ16" s="466"/>
      <c r="BA16" s="466"/>
      <c r="BB16" s="466"/>
      <c r="BC16" s="466"/>
      <c r="BD16" s="466"/>
      <c r="BE16" s="466"/>
      <c r="BF16" s="466"/>
      <c r="BG16" s="466"/>
      <c r="BH16" s="466"/>
      <c r="BI16" s="466"/>
      <c r="BJ16" s="466"/>
      <c r="BK16" s="466"/>
      <c r="BL16" s="466"/>
      <c r="BM16" s="467"/>
      <c r="BN16" s="431">
        <v>9357938</v>
      </c>
      <c r="BO16" s="432"/>
      <c r="BP16" s="432"/>
      <c r="BQ16" s="432"/>
      <c r="BR16" s="432"/>
      <c r="BS16" s="432"/>
      <c r="BT16" s="432"/>
      <c r="BU16" s="433"/>
      <c r="BV16" s="431">
        <v>9100755</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137</v>
      </c>
      <c r="N17" s="539"/>
      <c r="O17" s="539"/>
      <c r="P17" s="539"/>
      <c r="Q17" s="540"/>
      <c r="R17" s="535" t="s">
        <v>138</v>
      </c>
      <c r="S17" s="536"/>
      <c r="T17" s="536"/>
      <c r="U17" s="536"/>
      <c r="V17" s="537"/>
      <c r="W17" s="447" t="s">
        <v>139</v>
      </c>
      <c r="X17" s="448"/>
      <c r="Y17" s="448"/>
      <c r="Z17" s="448"/>
      <c r="AA17" s="448"/>
      <c r="AB17" s="438"/>
      <c r="AC17" s="482">
        <v>7546</v>
      </c>
      <c r="AD17" s="483"/>
      <c r="AE17" s="483"/>
      <c r="AF17" s="483"/>
      <c r="AG17" s="525"/>
      <c r="AH17" s="482">
        <v>7437</v>
      </c>
      <c r="AI17" s="483"/>
      <c r="AJ17" s="483"/>
      <c r="AK17" s="483"/>
      <c r="AL17" s="484"/>
      <c r="AM17" s="460"/>
      <c r="AN17" s="461"/>
      <c r="AO17" s="461"/>
      <c r="AP17" s="461"/>
      <c r="AQ17" s="461"/>
      <c r="AR17" s="461"/>
      <c r="AS17" s="461"/>
      <c r="AT17" s="462"/>
      <c r="AU17" s="463"/>
      <c r="AV17" s="464"/>
      <c r="AW17" s="464"/>
      <c r="AX17" s="464"/>
      <c r="AY17" s="465" t="s">
        <v>140</v>
      </c>
      <c r="AZ17" s="466"/>
      <c r="BA17" s="466"/>
      <c r="BB17" s="466"/>
      <c r="BC17" s="466"/>
      <c r="BD17" s="466"/>
      <c r="BE17" s="466"/>
      <c r="BF17" s="466"/>
      <c r="BG17" s="466"/>
      <c r="BH17" s="466"/>
      <c r="BI17" s="466"/>
      <c r="BJ17" s="466"/>
      <c r="BK17" s="466"/>
      <c r="BL17" s="466"/>
      <c r="BM17" s="467"/>
      <c r="BN17" s="431">
        <v>4039825</v>
      </c>
      <c r="BO17" s="432"/>
      <c r="BP17" s="432"/>
      <c r="BQ17" s="432"/>
      <c r="BR17" s="432"/>
      <c r="BS17" s="432"/>
      <c r="BT17" s="432"/>
      <c r="BU17" s="433"/>
      <c r="BV17" s="431">
        <v>3969625</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141</v>
      </c>
      <c r="C18" s="474"/>
      <c r="D18" s="474"/>
      <c r="E18" s="546"/>
      <c r="F18" s="546"/>
      <c r="G18" s="546"/>
      <c r="H18" s="546"/>
      <c r="I18" s="546"/>
      <c r="J18" s="546"/>
      <c r="K18" s="546"/>
      <c r="L18" s="547">
        <v>280.08</v>
      </c>
      <c r="M18" s="547"/>
      <c r="N18" s="547"/>
      <c r="O18" s="547"/>
      <c r="P18" s="547"/>
      <c r="Q18" s="547"/>
      <c r="R18" s="548"/>
      <c r="S18" s="548"/>
      <c r="T18" s="548"/>
      <c r="U18" s="548"/>
      <c r="V18" s="549"/>
      <c r="W18" s="449"/>
      <c r="X18" s="450"/>
      <c r="Y18" s="450"/>
      <c r="Z18" s="450"/>
      <c r="AA18" s="450"/>
      <c r="AB18" s="441"/>
      <c r="AC18" s="550">
        <v>56.4</v>
      </c>
      <c r="AD18" s="551"/>
      <c r="AE18" s="551"/>
      <c r="AF18" s="551"/>
      <c r="AG18" s="552"/>
      <c r="AH18" s="550">
        <v>52</v>
      </c>
      <c r="AI18" s="551"/>
      <c r="AJ18" s="551"/>
      <c r="AK18" s="551"/>
      <c r="AL18" s="553"/>
      <c r="AM18" s="460"/>
      <c r="AN18" s="461"/>
      <c r="AO18" s="461"/>
      <c r="AP18" s="461"/>
      <c r="AQ18" s="461"/>
      <c r="AR18" s="461"/>
      <c r="AS18" s="461"/>
      <c r="AT18" s="462"/>
      <c r="AU18" s="463"/>
      <c r="AV18" s="464"/>
      <c r="AW18" s="464"/>
      <c r="AX18" s="464"/>
      <c r="AY18" s="465" t="s">
        <v>142</v>
      </c>
      <c r="AZ18" s="466"/>
      <c r="BA18" s="466"/>
      <c r="BB18" s="466"/>
      <c r="BC18" s="466"/>
      <c r="BD18" s="466"/>
      <c r="BE18" s="466"/>
      <c r="BF18" s="466"/>
      <c r="BG18" s="466"/>
      <c r="BH18" s="466"/>
      <c r="BI18" s="466"/>
      <c r="BJ18" s="466"/>
      <c r="BK18" s="466"/>
      <c r="BL18" s="466"/>
      <c r="BM18" s="467"/>
      <c r="BN18" s="431">
        <v>9987496</v>
      </c>
      <c r="BO18" s="432"/>
      <c r="BP18" s="432"/>
      <c r="BQ18" s="432"/>
      <c r="BR18" s="432"/>
      <c r="BS18" s="432"/>
      <c r="BT18" s="432"/>
      <c r="BU18" s="433"/>
      <c r="BV18" s="431">
        <v>10520593</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143</v>
      </c>
      <c r="C19" s="474"/>
      <c r="D19" s="474"/>
      <c r="E19" s="546"/>
      <c r="F19" s="546"/>
      <c r="G19" s="546"/>
      <c r="H19" s="546"/>
      <c r="I19" s="546"/>
      <c r="J19" s="546"/>
      <c r="K19" s="546"/>
      <c r="L19" s="554">
        <v>100</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144</v>
      </c>
      <c r="AZ19" s="466"/>
      <c r="BA19" s="466"/>
      <c r="BB19" s="466"/>
      <c r="BC19" s="466"/>
      <c r="BD19" s="466"/>
      <c r="BE19" s="466"/>
      <c r="BF19" s="466"/>
      <c r="BG19" s="466"/>
      <c r="BH19" s="466"/>
      <c r="BI19" s="466"/>
      <c r="BJ19" s="466"/>
      <c r="BK19" s="466"/>
      <c r="BL19" s="466"/>
      <c r="BM19" s="467"/>
      <c r="BN19" s="431">
        <v>14940773</v>
      </c>
      <c r="BO19" s="432"/>
      <c r="BP19" s="432"/>
      <c r="BQ19" s="432"/>
      <c r="BR19" s="432"/>
      <c r="BS19" s="432"/>
      <c r="BT19" s="432"/>
      <c r="BU19" s="433"/>
      <c r="BV19" s="431">
        <v>12842017</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145</v>
      </c>
      <c r="C20" s="474"/>
      <c r="D20" s="474"/>
      <c r="E20" s="546"/>
      <c r="F20" s="546"/>
      <c r="G20" s="546"/>
      <c r="H20" s="546"/>
      <c r="I20" s="546"/>
      <c r="J20" s="546"/>
      <c r="K20" s="546"/>
      <c r="L20" s="554">
        <v>12028</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146</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147</v>
      </c>
      <c r="C22" s="569"/>
      <c r="D22" s="570"/>
      <c r="E22" s="443" t="s">
        <v>0</v>
      </c>
      <c r="F22" s="448"/>
      <c r="G22" s="448"/>
      <c r="H22" s="448"/>
      <c r="I22" s="448"/>
      <c r="J22" s="448"/>
      <c r="K22" s="438"/>
      <c r="L22" s="443" t="s">
        <v>148</v>
      </c>
      <c r="M22" s="448"/>
      <c r="N22" s="448"/>
      <c r="O22" s="448"/>
      <c r="P22" s="438"/>
      <c r="Q22" s="577" t="s">
        <v>149</v>
      </c>
      <c r="R22" s="578"/>
      <c r="S22" s="578"/>
      <c r="T22" s="578"/>
      <c r="U22" s="578"/>
      <c r="V22" s="579"/>
      <c r="W22" s="583" t="s">
        <v>150</v>
      </c>
      <c r="X22" s="569"/>
      <c r="Y22" s="570"/>
      <c r="Z22" s="443" t="s">
        <v>0</v>
      </c>
      <c r="AA22" s="448"/>
      <c r="AB22" s="448"/>
      <c r="AC22" s="448"/>
      <c r="AD22" s="448"/>
      <c r="AE22" s="448"/>
      <c r="AF22" s="448"/>
      <c r="AG22" s="438"/>
      <c r="AH22" s="596" t="s">
        <v>151</v>
      </c>
      <c r="AI22" s="448"/>
      <c r="AJ22" s="448"/>
      <c r="AK22" s="448"/>
      <c r="AL22" s="438"/>
      <c r="AM22" s="596" t="s">
        <v>152</v>
      </c>
      <c r="AN22" s="597"/>
      <c r="AO22" s="597"/>
      <c r="AP22" s="597"/>
      <c r="AQ22" s="597"/>
      <c r="AR22" s="598"/>
      <c r="AS22" s="577" t="s">
        <v>149</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153</v>
      </c>
      <c r="AZ23" s="392"/>
      <c r="BA23" s="392"/>
      <c r="BB23" s="392"/>
      <c r="BC23" s="392"/>
      <c r="BD23" s="392"/>
      <c r="BE23" s="392"/>
      <c r="BF23" s="392"/>
      <c r="BG23" s="392"/>
      <c r="BH23" s="392"/>
      <c r="BI23" s="392"/>
      <c r="BJ23" s="392"/>
      <c r="BK23" s="392"/>
      <c r="BL23" s="392"/>
      <c r="BM23" s="393"/>
      <c r="BN23" s="431">
        <v>22713839</v>
      </c>
      <c r="BO23" s="432"/>
      <c r="BP23" s="432"/>
      <c r="BQ23" s="432"/>
      <c r="BR23" s="432"/>
      <c r="BS23" s="432"/>
      <c r="BT23" s="432"/>
      <c r="BU23" s="433"/>
      <c r="BV23" s="431">
        <v>24725946</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154</v>
      </c>
      <c r="F24" s="461"/>
      <c r="G24" s="461"/>
      <c r="H24" s="461"/>
      <c r="I24" s="461"/>
      <c r="J24" s="461"/>
      <c r="K24" s="462"/>
      <c r="L24" s="482">
        <v>1</v>
      </c>
      <c r="M24" s="483"/>
      <c r="N24" s="483"/>
      <c r="O24" s="483"/>
      <c r="P24" s="525"/>
      <c r="Q24" s="482">
        <v>5740</v>
      </c>
      <c r="R24" s="483"/>
      <c r="S24" s="483"/>
      <c r="T24" s="483"/>
      <c r="U24" s="483"/>
      <c r="V24" s="525"/>
      <c r="W24" s="584"/>
      <c r="X24" s="572"/>
      <c r="Y24" s="573"/>
      <c r="Z24" s="481" t="s">
        <v>155</v>
      </c>
      <c r="AA24" s="461"/>
      <c r="AB24" s="461"/>
      <c r="AC24" s="461"/>
      <c r="AD24" s="461"/>
      <c r="AE24" s="461"/>
      <c r="AF24" s="461"/>
      <c r="AG24" s="462"/>
      <c r="AH24" s="482">
        <v>267</v>
      </c>
      <c r="AI24" s="483"/>
      <c r="AJ24" s="483"/>
      <c r="AK24" s="483"/>
      <c r="AL24" s="525"/>
      <c r="AM24" s="482">
        <v>865080</v>
      </c>
      <c r="AN24" s="483"/>
      <c r="AO24" s="483"/>
      <c r="AP24" s="483"/>
      <c r="AQ24" s="483"/>
      <c r="AR24" s="525"/>
      <c r="AS24" s="482">
        <v>3240</v>
      </c>
      <c r="AT24" s="483"/>
      <c r="AU24" s="483"/>
      <c r="AV24" s="483"/>
      <c r="AW24" s="483"/>
      <c r="AX24" s="484"/>
      <c r="AY24" s="604" t="s">
        <v>156</v>
      </c>
      <c r="AZ24" s="605"/>
      <c r="BA24" s="605"/>
      <c r="BB24" s="605"/>
      <c r="BC24" s="605"/>
      <c r="BD24" s="605"/>
      <c r="BE24" s="605"/>
      <c r="BF24" s="605"/>
      <c r="BG24" s="605"/>
      <c r="BH24" s="605"/>
      <c r="BI24" s="605"/>
      <c r="BJ24" s="605"/>
      <c r="BK24" s="605"/>
      <c r="BL24" s="605"/>
      <c r="BM24" s="606"/>
      <c r="BN24" s="431">
        <v>15127807</v>
      </c>
      <c r="BO24" s="432"/>
      <c r="BP24" s="432"/>
      <c r="BQ24" s="432"/>
      <c r="BR24" s="432"/>
      <c r="BS24" s="432"/>
      <c r="BT24" s="432"/>
      <c r="BU24" s="433"/>
      <c r="BV24" s="431">
        <v>17407931</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157</v>
      </c>
      <c r="F25" s="461"/>
      <c r="G25" s="461"/>
      <c r="H25" s="461"/>
      <c r="I25" s="461"/>
      <c r="J25" s="461"/>
      <c r="K25" s="462"/>
      <c r="L25" s="482">
        <v>1</v>
      </c>
      <c r="M25" s="483"/>
      <c r="N25" s="483"/>
      <c r="O25" s="483"/>
      <c r="P25" s="525"/>
      <c r="Q25" s="482">
        <v>5240</v>
      </c>
      <c r="R25" s="483"/>
      <c r="S25" s="483"/>
      <c r="T25" s="483"/>
      <c r="U25" s="483"/>
      <c r="V25" s="525"/>
      <c r="W25" s="584"/>
      <c r="X25" s="572"/>
      <c r="Y25" s="573"/>
      <c r="Z25" s="481" t="s">
        <v>158</v>
      </c>
      <c r="AA25" s="461"/>
      <c r="AB25" s="461"/>
      <c r="AC25" s="461"/>
      <c r="AD25" s="461"/>
      <c r="AE25" s="461"/>
      <c r="AF25" s="461"/>
      <c r="AG25" s="462"/>
      <c r="AH25" s="482" t="s">
        <v>159</v>
      </c>
      <c r="AI25" s="483"/>
      <c r="AJ25" s="483"/>
      <c r="AK25" s="483"/>
      <c r="AL25" s="525"/>
      <c r="AM25" s="482" t="s">
        <v>159</v>
      </c>
      <c r="AN25" s="483"/>
      <c r="AO25" s="483"/>
      <c r="AP25" s="483"/>
      <c r="AQ25" s="483"/>
      <c r="AR25" s="525"/>
      <c r="AS25" s="482" t="s">
        <v>122</v>
      </c>
      <c r="AT25" s="483"/>
      <c r="AU25" s="483"/>
      <c r="AV25" s="483"/>
      <c r="AW25" s="483"/>
      <c r="AX25" s="484"/>
      <c r="AY25" s="391" t="s">
        <v>160</v>
      </c>
      <c r="AZ25" s="392"/>
      <c r="BA25" s="392"/>
      <c r="BB25" s="392"/>
      <c r="BC25" s="392"/>
      <c r="BD25" s="392"/>
      <c r="BE25" s="392"/>
      <c r="BF25" s="392"/>
      <c r="BG25" s="392"/>
      <c r="BH25" s="392"/>
      <c r="BI25" s="392"/>
      <c r="BJ25" s="392"/>
      <c r="BK25" s="392"/>
      <c r="BL25" s="392"/>
      <c r="BM25" s="393"/>
      <c r="BN25" s="394">
        <v>1404182</v>
      </c>
      <c r="BO25" s="395"/>
      <c r="BP25" s="395"/>
      <c r="BQ25" s="395"/>
      <c r="BR25" s="395"/>
      <c r="BS25" s="395"/>
      <c r="BT25" s="395"/>
      <c r="BU25" s="396"/>
      <c r="BV25" s="394">
        <v>1558389</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161</v>
      </c>
      <c r="F26" s="461"/>
      <c r="G26" s="461"/>
      <c r="H26" s="461"/>
      <c r="I26" s="461"/>
      <c r="J26" s="461"/>
      <c r="K26" s="462"/>
      <c r="L26" s="482">
        <v>1</v>
      </c>
      <c r="M26" s="483"/>
      <c r="N26" s="483"/>
      <c r="O26" s="483"/>
      <c r="P26" s="525"/>
      <c r="Q26" s="482">
        <v>4640</v>
      </c>
      <c r="R26" s="483"/>
      <c r="S26" s="483"/>
      <c r="T26" s="483"/>
      <c r="U26" s="483"/>
      <c r="V26" s="525"/>
      <c r="W26" s="584"/>
      <c r="X26" s="572"/>
      <c r="Y26" s="573"/>
      <c r="Z26" s="481" t="s">
        <v>162</v>
      </c>
      <c r="AA26" s="594"/>
      <c r="AB26" s="594"/>
      <c r="AC26" s="594"/>
      <c r="AD26" s="594"/>
      <c r="AE26" s="594"/>
      <c r="AF26" s="594"/>
      <c r="AG26" s="595"/>
      <c r="AH26" s="482">
        <v>6</v>
      </c>
      <c r="AI26" s="483"/>
      <c r="AJ26" s="483"/>
      <c r="AK26" s="483"/>
      <c r="AL26" s="525"/>
      <c r="AM26" s="482">
        <v>21276</v>
      </c>
      <c r="AN26" s="483"/>
      <c r="AO26" s="483"/>
      <c r="AP26" s="483"/>
      <c r="AQ26" s="483"/>
      <c r="AR26" s="525"/>
      <c r="AS26" s="482">
        <v>3546</v>
      </c>
      <c r="AT26" s="483"/>
      <c r="AU26" s="483"/>
      <c r="AV26" s="483"/>
      <c r="AW26" s="483"/>
      <c r="AX26" s="484"/>
      <c r="AY26" s="434" t="s">
        <v>163</v>
      </c>
      <c r="AZ26" s="435"/>
      <c r="BA26" s="435"/>
      <c r="BB26" s="435"/>
      <c r="BC26" s="435"/>
      <c r="BD26" s="435"/>
      <c r="BE26" s="435"/>
      <c r="BF26" s="435"/>
      <c r="BG26" s="435"/>
      <c r="BH26" s="435"/>
      <c r="BI26" s="435"/>
      <c r="BJ26" s="435"/>
      <c r="BK26" s="435"/>
      <c r="BL26" s="435"/>
      <c r="BM26" s="436"/>
      <c r="BN26" s="431" t="s">
        <v>122</v>
      </c>
      <c r="BO26" s="432"/>
      <c r="BP26" s="432"/>
      <c r="BQ26" s="432"/>
      <c r="BR26" s="432"/>
      <c r="BS26" s="432"/>
      <c r="BT26" s="432"/>
      <c r="BU26" s="433"/>
      <c r="BV26" s="431" t="s">
        <v>122</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164</v>
      </c>
      <c r="F27" s="461"/>
      <c r="G27" s="461"/>
      <c r="H27" s="461"/>
      <c r="I27" s="461"/>
      <c r="J27" s="461"/>
      <c r="K27" s="462"/>
      <c r="L27" s="482">
        <v>1</v>
      </c>
      <c r="M27" s="483"/>
      <c r="N27" s="483"/>
      <c r="O27" s="483"/>
      <c r="P27" s="525"/>
      <c r="Q27" s="482">
        <v>3690</v>
      </c>
      <c r="R27" s="483"/>
      <c r="S27" s="483"/>
      <c r="T27" s="483"/>
      <c r="U27" s="483"/>
      <c r="V27" s="525"/>
      <c r="W27" s="584"/>
      <c r="X27" s="572"/>
      <c r="Y27" s="573"/>
      <c r="Z27" s="481" t="s">
        <v>165</v>
      </c>
      <c r="AA27" s="461"/>
      <c r="AB27" s="461"/>
      <c r="AC27" s="461"/>
      <c r="AD27" s="461"/>
      <c r="AE27" s="461"/>
      <c r="AF27" s="461"/>
      <c r="AG27" s="462"/>
      <c r="AH27" s="482">
        <v>13</v>
      </c>
      <c r="AI27" s="483"/>
      <c r="AJ27" s="483"/>
      <c r="AK27" s="483"/>
      <c r="AL27" s="525"/>
      <c r="AM27" s="482">
        <v>44429</v>
      </c>
      <c r="AN27" s="483"/>
      <c r="AO27" s="483"/>
      <c r="AP27" s="483"/>
      <c r="AQ27" s="483"/>
      <c r="AR27" s="525"/>
      <c r="AS27" s="482">
        <v>3418</v>
      </c>
      <c r="AT27" s="483"/>
      <c r="AU27" s="483"/>
      <c r="AV27" s="483"/>
      <c r="AW27" s="483"/>
      <c r="AX27" s="484"/>
      <c r="AY27" s="526" t="s">
        <v>166</v>
      </c>
      <c r="AZ27" s="527"/>
      <c r="BA27" s="527"/>
      <c r="BB27" s="527"/>
      <c r="BC27" s="527"/>
      <c r="BD27" s="527"/>
      <c r="BE27" s="527"/>
      <c r="BF27" s="527"/>
      <c r="BG27" s="527"/>
      <c r="BH27" s="527"/>
      <c r="BI27" s="527"/>
      <c r="BJ27" s="527"/>
      <c r="BK27" s="527"/>
      <c r="BL27" s="527"/>
      <c r="BM27" s="528"/>
      <c r="BN27" s="607">
        <v>561739</v>
      </c>
      <c r="BO27" s="608"/>
      <c r="BP27" s="608"/>
      <c r="BQ27" s="608"/>
      <c r="BR27" s="608"/>
      <c r="BS27" s="608"/>
      <c r="BT27" s="608"/>
      <c r="BU27" s="609"/>
      <c r="BV27" s="607">
        <v>561320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167</v>
      </c>
      <c r="F28" s="461"/>
      <c r="G28" s="461"/>
      <c r="H28" s="461"/>
      <c r="I28" s="461"/>
      <c r="J28" s="461"/>
      <c r="K28" s="462"/>
      <c r="L28" s="482">
        <v>1</v>
      </c>
      <c r="M28" s="483"/>
      <c r="N28" s="483"/>
      <c r="O28" s="483"/>
      <c r="P28" s="525"/>
      <c r="Q28" s="482">
        <v>3240</v>
      </c>
      <c r="R28" s="483"/>
      <c r="S28" s="483"/>
      <c r="T28" s="483"/>
      <c r="U28" s="483"/>
      <c r="V28" s="525"/>
      <c r="W28" s="584"/>
      <c r="X28" s="572"/>
      <c r="Y28" s="573"/>
      <c r="Z28" s="481" t="s">
        <v>168</v>
      </c>
      <c r="AA28" s="461"/>
      <c r="AB28" s="461"/>
      <c r="AC28" s="461"/>
      <c r="AD28" s="461"/>
      <c r="AE28" s="461"/>
      <c r="AF28" s="461"/>
      <c r="AG28" s="462"/>
      <c r="AH28" s="482" t="s">
        <v>122</v>
      </c>
      <c r="AI28" s="483"/>
      <c r="AJ28" s="483"/>
      <c r="AK28" s="483"/>
      <c r="AL28" s="525"/>
      <c r="AM28" s="482" t="s">
        <v>122</v>
      </c>
      <c r="AN28" s="483"/>
      <c r="AO28" s="483"/>
      <c r="AP28" s="483"/>
      <c r="AQ28" s="483"/>
      <c r="AR28" s="525"/>
      <c r="AS28" s="482" t="s">
        <v>159</v>
      </c>
      <c r="AT28" s="483"/>
      <c r="AU28" s="483"/>
      <c r="AV28" s="483"/>
      <c r="AW28" s="483"/>
      <c r="AX28" s="484"/>
      <c r="AY28" s="610" t="s">
        <v>169</v>
      </c>
      <c r="AZ28" s="611"/>
      <c r="BA28" s="611"/>
      <c r="BB28" s="612"/>
      <c r="BC28" s="391" t="s">
        <v>34</v>
      </c>
      <c r="BD28" s="392"/>
      <c r="BE28" s="392"/>
      <c r="BF28" s="392"/>
      <c r="BG28" s="392"/>
      <c r="BH28" s="392"/>
      <c r="BI28" s="392"/>
      <c r="BJ28" s="392"/>
      <c r="BK28" s="392"/>
      <c r="BL28" s="392"/>
      <c r="BM28" s="393"/>
      <c r="BN28" s="394">
        <v>2106228</v>
      </c>
      <c r="BO28" s="395"/>
      <c r="BP28" s="395"/>
      <c r="BQ28" s="395"/>
      <c r="BR28" s="395"/>
      <c r="BS28" s="395"/>
      <c r="BT28" s="395"/>
      <c r="BU28" s="396"/>
      <c r="BV28" s="394">
        <v>2638446</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170</v>
      </c>
      <c r="F29" s="461"/>
      <c r="G29" s="461"/>
      <c r="H29" s="461"/>
      <c r="I29" s="461"/>
      <c r="J29" s="461"/>
      <c r="K29" s="462"/>
      <c r="L29" s="482">
        <v>16</v>
      </c>
      <c r="M29" s="483"/>
      <c r="N29" s="483"/>
      <c r="O29" s="483"/>
      <c r="P29" s="525"/>
      <c r="Q29" s="482">
        <v>3060</v>
      </c>
      <c r="R29" s="483"/>
      <c r="S29" s="483"/>
      <c r="T29" s="483"/>
      <c r="U29" s="483"/>
      <c r="V29" s="525"/>
      <c r="W29" s="585"/>
      <c r="X29" s="586"/>
      <c r="Y29" s="587"/>
      <c r="Z29" s="481" t="s">
        <v>171</v>
      </c>
      <c r="AA29" s="461"/>
      <c r="AB29" s="461"/>
      <c r="AC29" s="461"/>
      <c r="AD29" s="461"/>
      <c r="AE29" s="461"/>
      <c r="AF29" s="461"/>
      <c r="AG29" s="462"/>
      <c r="AH29" s="482">
        <v>280</v>
      </c>
      <c r="AI29" s="483"/>
      <c r="AJ29" s="483"/>
      <c r="AK29" s="483"/>
      <c r="AL29" s="525"/>
      <c r="AM29" s="482">
        <v>909509</v>
      </c>
      <c r="AN29" s="483"/>
      <c r="AO29" s="483"/>
      <c r="AP29" s="483"/>
      <c r="AQ29" s="483"/>
      <c r="AR29" s="525"/>
      <c r="AS29" s="482">
        <v>3248</v>
      </c>
      <c r="AT29" s="483"/>
      <c r="AU29" s="483"/>
      <c r="AV29" s="483"/>
      <c r="AW29" s="483"/>
      <c r="AX29" s="484"/>
      <c r="AY29" s="613"/>
      <c r="AZ29" s="614"/>
      <c r="BA29" s="614"/>
      <c r="BB29" s="615"/>
      <c r="BC29" s="465" t="s">
        <v>172</v>
      </c>
      <c r="BD29" s="466"/>
      <c r="BE29" s="466"/>
      <c r="BF29" s="466"/>
      <c r="BG29" s="466"/>
      <c r="BH29" s="466"/>
      <c r="BI29" s="466"/>
      <c r="BJ29" s="466"/>
      <c r="BK29" s="466"/>
      <c r="BL29" s="466"/>
      <c r="BM29" s="467"/>
      <c r="BN29" s="431">
        <v>2895</v>
      </c>
      <c r="BO29" s="432"/>
      <c r="BP29" s="432"/>
      <c r="BQ29" s="432"/>
      <c r="BR29" s="432"/>
      <c r="BS29" s="432"/>
      <c r="BT29" s="432"/>
      <c r="BU29" s="433"/>
      <c r="BV29" s="431">
        <v>1519606</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173</v>
      </c>
      <c r="X30" s="592"/>
      <c r="Y30" s="592"/>
      <c r="Z30" s="592"/>
      <c r="AA30" s="592"/>
      <c r="AB30" s="592"/>
      <c r="AC30" s="592"/>
      <c r="AD30" s="592"/>
      <c r="AE30" s="592"/>
      <c r="AF30" s="592"/>
      <c r="AG30" s="593"/>
      <c r="AH30" s="550">
        <v>96.2</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36</v>
      </c>
      <c r="BD30" s="605"/>
      <c r="BE30" s="605"/>
      <c r="BF30" s="605"/>
      <c r="BG30" s="605"/>
      <c r="BH30" s="605"/>
      <c r="BI30" s="605"/>
      <c r="BJ30" s="605"/>
      <c r="BK30" s="605"/>
      <c r="BL30" s="605"/>
      <c r="BM30" s="606"/>
      <c r="BN30" s="607">
        <v>4119161</v>
      </c>
      <c r="BO30" s="608"/>
      <c r="BP30" s="608"/>
      <c r="BQ30" s="608"/>
      <c r="BR30" s="608"/>
      <c r="BS30" s="608"/>
      <c r="BT30" s="608"/>
      <c r="BU30" s="609"/>
      <c r="BV30" s="607">
        <v>4047459</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174</v>
      </c>
      <c r="D32" s="214"/>
      <c r="E32" s="214"/>
      <c r="F32" s="211"/>
      <c r="G32" s="211"/>
      <c r="H32" s="211"/>
      <c r="I32" s="211"/>
      <c r="J32" s="211"/>
      <c r="K32" s="211"/>
      <c r="L32" s="211"/>
      <c r="M32" s="211"/>
      <c r="N32" s="211"/>
      <c r="O32" s="211"/>
      <c r="P32" s="211"/>
      <c r="Q32" s="211"/>
      <c r="R32" s="211"/>
      <c r="S32" s="211"/>
      <c r="T32" s="211"/>
      <c r="U32" s="211" t="s">
        <v>175</v>
      </c>
      <c r="V32" s="211"/>
      <c r="W32" s="211"/>
      <c r="X32" s="211"/>
      <c r="Y32" s="211"/>
      <c r="Z32" s="211"/>
      <c r="AA32" s="211"/>
      <c r="AB32" s="211"/>
      <c r="AC32" s="211"/>
      <c r="AD32" s="211"/>
      <c r="AE32" s="211"/>
      <c r="AF32" s="211"/>
      <c r="AG32" s="211"/>
      <c r="AH32" s="211"/>
      <c r="AI32" s="211"/>
      <c r="AJ32" s="211"/>
      <c r="AK32" s="211"/>
      <c r="AL32" s="211"/>
      <c r="AM32" s="215" t="s">
        <v>176</v>
      </c>
      <c r="AN32" s="211"/>
      <c r="AO32" s="211"/>
      <c r="AP32" s="211"/>
      <c r="AQ32" s="211"/>
      <c r="AR32" s="211"/>
      <c r="AS32" s="215"/>
      <c r="AT32" s="215"/>
      <c r="AU32" s="215"/>
      <c r="AV32" s="215"/>
      <c r="AW32" s="215"/>
      <c r="AX32" s="215"/>
      <c r="AY32" s="215"/>
      <c r="AZ32" s="215"/>
      <c r="BA32" s="215"/>
      <c r="BB32" s="211"/>
      <c r="BC32" s="215"/>
      <c r="BD32" s="211"/>
      <c r="BE32" s="215" t="s">
        <v>177</v>
      </c>
      <c r="BF32" s="211"/>
      <c r="BG32" s="211"/>
      <c r="BH32" s="211"/>
      <c r="BI32" s="211"/>
      <c r="BJ32" s="215"/>
      <c r="BK32" s="215"/>
      <c r="BL32" s="215"/>
      <c r="BM32" s="215"/>
      <c r="BN32" s="215"/>
      <c r="BO32" s="215"/>
      <c r="BP32" s="215"/>
      <c r="BQ32" s="215"/>
      <c r="BR32" s="211"/>
      <c r="BS32" s="211"/>
      <c r="BT32" s="211"/>
      <c r="BU32" s="211"/>
      <c r="BV32" s="211"/>
      <c r="BW32" s="211" t="s">
        <v>178</v>
      </c>
      <c r="BX32" s="211"/>
      <c r="BY32" s="211"/>
      <c r="BZ32" s="211"/>
      <c r="CA32" s="211"/>
      <c r="CB32" s="215"/>
      <c r="CC32" s="215"/>
      <c r="CD32" s="215"/>
      <c r="CE32" s="215"/>
      <c r="CF32" s="215"/>
      <c r="CG32" s="215"/>
      <c r="CH32" s="215"/>
      <c r="CI32" s="215"/>
      <c r="CJ32" s="215"/>
      <c r="CK32" s="215"/>
      <c r="CL32" s="215"/>
      <c r="CM32" s="215"/>
      <c r="CN32" s="215"/>
      <c r="CO32" s="215" t="s">
        <v>179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180</v>
      </c>
      <c r="D33" s="455"/>
      <c r="E33" s="420" t="s">
        <v>181</v>
      </c>
      <c r="F33" s="420"/>
      <c r="G33" s="420"/>
      <c r="H33" s="420"/>
      <c r="I33" s="420"/>
      <c r="J33" s="420"/>
      <c r="K33" s="420"/>
      <c r="L33" s="420"/>
      <c r="M33" s="420"/>
      <c r="N33" s="420"/>
      <c r="O33" s="420"/>
      <c r="P33" s="420"/>
      <c r="Q33" s="420"/>
      <c r="R33" s="420"/>
      <c r="S33" s="420"/>
      <c r="T33" s="216"/>
      <c r="U33" s="455" t="s">
        <v>180</v>
      </c>
      <c r="V33" s="455"/>
      <c r="W33" s="420" t="s">
        <v>182</v>
      </c>
      <c r="X33" s="420"/>
      <c r="Y33" s="420"/>
      <c r="Z33" s="420"/>
      <c r="AA33" s="420"/>
      <c r="AB33" s="420"/>
      <c r="AC33" s="420"/>
      <c r="AD33" s="420"/>
      <c r="AE33" s="420"/>
      <c r="AF33" s="420"/>
      <c r="AG33" s="420"/>
      <c r="AH33" s="420"/>
      <c r="AI33" s="420"/>
      <c r="AJ33" s="420"/>
      <c r="AK33" s="420"/>
      <c r="AL33" s="216"/>
      <c r="AM33" s="455" t="s">
        <v>180</v>
      </c>
      <c r="AN33" s="455"/>
      <c r="AO33" s="420" t="s">
        <v>181</v>
      </c>
      <c r="AP33" s="420"/>
      <c r="AQ33" s="420"/>
      <c r="AR33" s="420"/>
      <c r="AS33" s="420"/>
      <c r="AT33" s="420"/>
      <c r="AU33" s="420"/>
      <c r="AV33" s="420"/>
      <c r="AW33" s="420"/>
      <c r="AX33" s="420"/>
      <c r="AY33" s="420"/>
      <c r="AZ33" s="420"/>
      <c r="BA33" s="420"/>
      <c r="BB33" s="420"/>
      <c r="BC33" s="420"/>
      <c r="BD33" s="217"/>
      <c r="BE33" s="420" t="s">
        <v>183</v>
      </c>
      <c r="BF33" s="420"/>
      <c r="BG33" s="420" t="s">
        <v>184</v>
      </c>
      <c r="BH33" s="420"/>
      <c r="BI33" s="420"/>
      <c r="BJ33" s="420"/>
      <c r="BK33" s="420"/>
      <c r="BL33" s="420"/>
      <c r="BM33" s="420"/>
      <c r="BN33" s="420"/>
      <c r="BO33" s="420"/>
      <c r="BP33" s="420"/>
      <c r="BQ33" s="420"/>
      <c r="BR33" s="420"/>
      <c r="BS33" s="420"/>
      <c r="BT33" s="420"/>
      <c r="BU33" s="420"/>
      <c r="BV33" s="217"/>
      <c r="BW33" s="455" t="s">
        <v>183</v>
      </c>
      <c r="BX33" s="455"/>
      <c r="BY33" s="420" t="s">
        <v>185</v>
      </c>
      <c r="BZ33" s="420"/>
      <c r="CA33" s="420"/>
      <c r="CB33" s="420"/>
      <c r="CC33" s="420"/>
      <c r="CD33" s="420"/>
      <c r="CE33" s="420"/>
      <c r="CF33" s="420"/>
      <c r="CG33" s="420"/>
      <c r="CH33" s="420"/>
      <c r="CI33" s="420"/>
      <c r="CJ33" s="420"/>
      <c r="CK33" s="420"/>
      <c r="CL33" s="420"/>
      <c r="CM33" s="420"/>
      <c r="CN33" s="216"/>
      <c r="CO33" s="455" t="s">
        <v>186</v>
      </c>
      <c r="CP33" s="455"/>
      <c r="CQ33" s="420" t="s">
        <v>187</v>
      </c>
      <c r="CR33" s="420"/>
      <c r="CS33" s="420"/>
      <c r="CT33" s="420"/>
      <c r="CU33" s="420"/>
      <c r="CV33" s="420"/>
      <c r="CW33" s="420"/>
      <c r="CX33" s="420"/>
      <c r="CY33" s="420"/>
      <c r="CZ33" s="420"/>
      <c r="DA33" s="420"/>
      <c r="DB33" s="420"/>
      <c r="DC33" s="420"/>
      <c r="DD33" s="420"/>
      <c r="DE33" s="420"/>
      <c r="DF33" s="216"/>
      <c r="DG33" s="619" t="s">
        <v>188</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f>IF(BG34="","",MAX(C34:D43,U34:V43,AM34:AN43)+1)</f>
        <v>10</v>
      </c>
      <c r="BF34" s="620"/>
      <c r="BG34" s="621" t="str">
        <f>IF('各会計、関係団体の財政状況及び健全化判断比率'!B35="","",'各会計、関係団体の財政状況及び健全化判断比率'!B35)</f>
        <v>農業集落排水事業特別会計</v>
      </c>
      <c r="BH34" s="621"/>
      <c r="BI34" s="621"/>
      <c r="BJ34" s="621"/>
      <c r="BK34" s="621"/>
      <c r="BL34" s="621"/>
      <c r="BM34" s="621"/>
      <c r="BN34" s="621"/>
      <c r="BO34" s="621"/>
      <c r="BP34" s="621"/>
      <c r="BQ34" s="621"/>
      <c r="BR34" s="621"/>
      <c r="BS34" s="621"/>
      <c r="BT34" s="621"/>
      <c r="BU34" s="621"/>
      <c r="BV34" s="214"/>
      <c r="BW34" s="620">
        <f>IF(BY34="","",MAX(C34:D43,U34:V43,AM34:AN43,BE34:BF43)+1)</f>
        <v>11</v>
      </c>
      <c r="BX34" s="620"/>
      <c r="BY34" s="621" t="str">
        <f>IF('各会計、関係団体の財政状況及び健全化判断比率'!B68="","",'各会計、関係団体の財政状況及び健全化判断比率'!B68)</f>
        <v>杵築速見環境浄化組合</v>
      </c>
      <c r="BZ34" s="621"/>
      <c r="CA34" s="621"/>
      <c r="CB34" s="621"/>
      <c r="CC34" s="621"/>
      <c r="CD34" s="621"/>
      <c r="CE34" s="621"/>
      <c r="CF34" s="621"/>
      <c r="CG34" s="621"/>
      <c r="CH34" s="621"/>
      <c r="CI34" s="621"/>
      <c r="CJ34" s="621"/>
      <c r="CK34" s="621"/>
      <c r="CL34" s="621"/>
      <c r="CM34" s="621"/>
      <c r="CN34" s="214"/>
      <c r="CO34" s="620">
        <f>IF(CQ34="","",MAX(C34:D43,U34:V43,AM34:AN43,BE34:BF43,BW34:BX43)+1)</f>
        <v>21</v>
      </c>
      <c r="CP34" s="620"/>
      <c r="CQ34" s="621" t="str">
        <f>IF('各会計、関係団体の財政状況及び健全化判断比率'!BS7="","",'各会計、関係団体の財政状況及び健全化判断比率'!BS7)</f>
        <v>杵築市総合振興センター</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ケーブルテレビ事業特別会計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f t="shared" ref="AM35:AM43" si="0">IF(AO35="","",AM34+1)</f>
        <v>7</v>
      </c>
      <c r="AN35" s="620"/>
      <c r="AO35" s="621" t="str">
        <f>IF('各会計、関係団体の財政状況及び健全化判断比率'!B32="","",'各会計、関係団体の財政状況及び健全化判断比率'!B32)</f>
        <v>工業用水道事業会計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12</v>
      </c>
      <c r="BX35" s="620"/>
      <c r="BY35" s="621" t="str">
        <f>IF('各会計、関係団体の財政状況及び健全化判断比率'!B69="","",'各会計、関係団体の財政状況及び健全化判断比率'!B69)</f>
        <v>別杵速見地域広域市町村圏事務組合（一般会計）</v>
      </c>
      <c r="BZ35" s="621"/>
      <c r="CA35" s="621"/>
      <c r="CB35" s="621"/>
      <c r="CC35" s="621"/>
      <c r="CD35" s="621"/>
      <c r="CE35" s="621"/>
      <c r="CF35" s="621"/>
      <c r="CG35" s="621"/>
      <c r="CH35" s="621"/>
      <c r="CI35" s="621"/>
      <c r="CJ35" s="621"/>
      <c r="CK35" s="621"/>
      <c r="CL35" s="621"/>
      <c r="CM35" s="621"/>
      <c r="CN35" s="214"/>
      <c r="CO35" s="620">
        <f t="shared" ref="CO35:CO43" si="3">IF(CQ35="","",CO34+1)</f>
        <v>22</v>
      </c>
      <c r="CP35" s="620"/>
      <c r="CQ35" s="621" t="str">
        <f>IF('各会計、関係団体の財政状況及び健全化判断比率'!BS8="","",'各会計、関係団体の財政状況及び健全化判断比率'!BS8)</f>
        <v>杵築市地域活性化センター</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f t="shared" si="0"/>
        <v>8</v>
      </c>
      <c r="AN36" s="620"/>
      <c r="AO36" s="621" t="str">
        <f>IF('各会計、関係団体の財政状況及び健全化判断比率'!B33="","",'各会計、関係団体の財政状況及び健全化判断比率'!B33)</f>
        <v>下水道事業会計</v>
      </c>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13</v>
      </c>
      <c r="BX36" s="620"/>
      <c r="BY36" s="621" t="str">
        <f>IF('各会計、関係団体の財政状況及び健全化判断比率'!B70="","",'各会計、関係団体の財政状況及び健全化判断比率'!B70)</f>
        <v>別杵速見地域広域市町村圏事務組合（秋草葬祭場事業特別会計）</v>
      </c>
      <c r="BZ36" s="621"/>
      <c r="CA36" s="621"/>
      <c r="CB36" s="621"/>
      <c r="CC36" s="621"/>
      <c r="CD36" s="621"/>
      <c r="CE36" s="621"/>
      <c r="CF36" s="621"/>
      <c r="CG36" s="621"/>
      <c r="CH36" s="621"/>
      <c r="CI36" s="621"/>
      <c r="CJ36" s="621"/>
      <c r="CK36" s="621"/>
      <c r="CL36" s="621"/>
      <c r="CM36" s="621"/>
      <c r="CN36" s="214"/>
      <c r="CO36" s="620">
        <f t="shared" si="3"/>
        <v>23</v>
      </c>
      <c r="CP36" s="620"/>
      <c r="CQ36" s="621" t="str">
        <f>IF('各会計、関係団体の財政状況及び健全化判断比率'!BS9="","",'各会計、関係団体の財政状況及び健全化判断比率'!BS9)</f>
        <v>きっとすき</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f t="shared" si="0"/>
        <v>9</v>
      </c>
      <c r="AN37" s="620"/>
      <c r="AO37" s="621" t="str">
        <f>IF('各会計、関係団体の財政状況及び健全化判断比率'!B34="","",'各会計、関係団体の財政状況及び健全化判断比率'!B34)</f>
        <v>山香病院事業会計</v>
      </c>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14</v>
      </c>
      <c r="BX37" s="620"/>
      <c r="BY37" s="621" t="str">
        <f>IF('各会計、関係団体の財政状況及び健全化判断比率'!B71="","",'各会計、関係団体の財政状況及び健全化判断比率'!B71)</f>
        <v>別杵速見地域広域市町村圏事務組合（藤ヶ谷清掃センター事業特別会計）</v>
      </c>
      <c r="BZ37" s="621"/>
      <c r="CA37" s="621"/>
      <c r="CB37" s="621"/>
      <c r="CC37" s="621"/>
      <c r="CD37" s="621"/>
      <c r="CE37" s="621"/>
      <c r="CF37" s="621"/>
      <c r="CG37" s="621"/>
      <c r="CH37" s="621"/>
      <c r="CI37" s="621"/>
      <c r="CJ37" s="621"/>
      <c r="CK37" s="621"/>
      <c r="CL37" s="621"/>
      <c r="CM37" s="621"/>
      <c r="CN37" s="214"/>
      <c r="CO37" s="620">
        <f t="shared" si="3"/>
        <v>24</v>
      </c>
      <c r="CP37" s="620"/>
      <c r="CQ37" s="621" t="str">
        <f>IF('各会計、関係団体の財政状況及び健全化判断比率'!BS10="","",'各会計、関係団体の財政状況及び健全化判断比率'!BS10)</f>
        <v>大分県農業農村振興公社</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15</v>
      </c>
      <c r="BX38" s="620"/>
      <c r="BY38" s="621" t="str">
        <f>IF('各会計、関係団体の財政状況及び健全化判断比率'!B72="","",'各会計、関係団体の財政状況及び健全化判断比率'!B72)</f>
        <v>別杵速見地域広域市町村圏事務組合（介護認定審査会事業特別会計）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16</v>
      </c>
      <c r="BX39" s="620"/>
      <c r="BY39" s="621" t="str">
        <f>IF('各会計、関係団体の財政状況及び健全化判断比率'!B73="","",'各会計、関係団体の財政状況及び健全化判断比率'!B73)</f>
        <v>別杵速見地域広域市町村圏事務組合（普通会計）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17</v>
      </c>
      <c r="BX40" s="620"/>
      <c r="BY40" s="621" t="str">
        <f>IF('各会計、関係団体の財政状況及び健全化判断比率'!B74="","",'各会計、関係団体の財政状況及び健全化判断比率'!B74)</f>
        <v>杵築速見消防組合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18</v>
      </c>
      <c r="BX41" s="620"/>
      <c r="BY41" s="621" t="str">
        <f>IF('各会計、関係団体の財政状況及び健全化判断比率'!B75="","",'各会計、関係団体の財政状況及び健全化判断比率'!B75)</f>
        <v>大分県市町村会館管理組合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19</v>
      </c>
      <c r="BX42" s="620"/>
      <c r="BY42" s="621" t="str">
        <f>IF('各会計、関係団体の財政状況及び健全化判断比率'!B76="","",'各会計、関係団体の財政状況及び健全化判断比率'!B76)</f>
        <v>大分県後期高齢者医療広域連合（普通会計）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20</v>
      </c>
      <c r="BX43" s="620"/>
      <c r="BY43" s="621" t="str">
        <f>IF('各会計、関係団体の財政状況及び健全化判断比率'!B77="","",'各会計、関係団体の財政状況及び健全化判断比率'!B77)</f>
        <v>大分県後期高齢者医療広域連合（後期高齢者医療事業特別会計）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189</v>
      </c>
      <c r="C46" s="186"/>
      <c r="D46" s="186"/>
      <c r="E46" s="186" t="s">
        <v>190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191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192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193</v>
      </c>
    </row>
    <row r="50" spans="5:5" x14ac:dyDescent="0.15">
      <c r="E50" s="188" t="s">
        <v>194</v>
      </c>
    </row>
    <row r="51" spans="5:5" x14ac:dyDescent="0.15">
      <c r="E51" s="188" t="s">
        <v>195</v>
      </c>
    </row>
    <row r="52" spans="5:5" x14ac:dyDescent="0.15">
      <c r="E52" s="188" t="s">
        <v>196</v>
      </c>
    </row>
    <row r="53" spans="5:5" x14ac:dyDescent="0.15"/>
    <row r="54" spans="5:5" x14ac:dyDescent="0.15"/>
    <row r="55" spans="5:5" x14ac:dyDescent="0.15"/>
    <row r="56" spans="5:5" x14ac:dyDescent="0.15"/>
  </sheetData>
  <sheetProtection algorithmName="SHA-512" hashValue="bY+pxHqNC/MIuHVkHbScIum86A3W2ROF+p7TJXhKj3/cx/zZ1Yw2Hj6gVyDWExPnujDgNqfLhEUmMUssuN0S4g==" saltValue="ToCQIHRCbaDnZUS8gUK71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0" zoomScaleNormal="70" zoomScaleSheetLayoutView="100" workbookViewId="0">
      <selection activeCell="F61" sqref="F6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599</v>
      </c>
      <c r="K32" s="22"/>
      <c r="L32" s="22"/>
      <c r="M32" s="22"/>
      <c r="N32" s="22"/>
      <c r="O32" s="22"/>
      <c r="P32" s="22"/>
    </row>
    <row r="33" spans="1:16" ht="39" customHeight="1" thickBot="1" x14ac:dyDescent="0.25">
      <c r="A33" s="22"/>
      <c r="B33" s="25" t="s">
        <v>5</v>
      </c>
      <c r="C33" s="26"/>
      <c r="D33" s="26"/>
      <c r="E33" s="27" t="s">
        <v>1</v>
      </c>
      <c r="F33" s="28" t="s">
        <v>553</v>
      </c>
      <c r="G33" s="29" t="s">
        <v>554</v>
      </c>
      <c r="H33" s="29" t="s">
        <v>555</v>
      </c>
      <c r="I33" s="29" t="s">
        <v>556</v>
      </c>
      <c r="J33" s="30" t="s">
        <v>557</v>
      </c>
      <c r="K33" s="22"/>
      <c r="L33" s="22"/>
      <c r="M33" s="22"/>
      <c r="N33" s="22"/>
      <c r="O33" s="22"/>
      <c r="P33" s="22"/>
    </row>
    <row r="34" spans="1:16" ht="39" customHeight="1" x14ac:dyDescent="0.15">
      <c r="A34" s="22"/>
      <c r="B34" s="31"/>
      <c r="C34" s="1212" t="s">
        <v>562</v>
      </c>
      <c r="D34" s="1212"/>
      <c r="E34" s="1213"/>
      <c r="F34" s="32">
        <v>10.88</v>
      </c>
      <c r="G34" s="33">
        <v>10.07</v>
      </c>
      <c r="H34" s="33">
        <v>10.49</v>
      </c>
      <c r="I34" s="33">
        <v>11.23</v>
      </c>
      <c r="J34" s="34">
        <v>13.25</v>
      </c>
      <c r="K34" s="22"/>
      <c r="L34" s="22"/>
      <c r="M34" s="22"/>
      <c r="N34" s="22"/>
      <c r="O34" s="22"/>
      <c r="P34" s="22"/>
    </row>
    <row r="35" spans="1:16" ht="39" customHeight="1" x14ac:dyDescent="0.15">
      <c r="A35" s="22"/>
      <c r="B35" s="35"/>
      <c r="C35" s="1206" t="s">
        <v>563</v>
      </c>
      <c r="D35" s="1207"/>
      <c r="E35" s="1208"/>
      <c r="F35" s="36">
        <v>4.2</v>
      </c>
      <c r="G35" s="37">
        <v>4.6399999999999997</v>
      </c>
      <c r="H35" s="37">
        <v>4.25</v>
      </c>
      <c r="I35" s="37">
        <v>4.29</v>
      </c>
      <c r="J35" s="38">
        <v>5.0199999999999996</v>
      </c>
      <c r="K35" s="22"/>
      <c r="L35" s="22"/>
      <c r="M35" s="22"/>
      <c r="N35" s="22"/>
      <c r="O35" s="22"/>
      <c r="P35" s="22"/>
    </row>
    <row r="36" spans="1:16" ht="39" customHeight="1" x14ac:dyDescent="0.15">
      <c r="A36" s="22"/>
      <c r="B36" s="35"/>
      <c r="C36" s="1206" t="s">
        <v>564</v>
      </c>
      <c r="D36" s="1207"/>
      <c r="E36" s="1208"/>
      <c r="F36" s="36">
        <v>6.43</v>
      </c>
      <c r="G36" s="37">
        <v>4.7</v>
      </c>
      <c r="H36" s="37">
        <v>3.65</v>
      </c>
      <c r="I36" s="37">
        <v>4.46</v>
      </c>
      <c r="J36" s="38">
        <v>3.86</v>
      </c>
      <c r="K36" s="22"/>
      <c r="L36" s="22"/>
      <c r="M36" s="22"/>
      <c r="N36" s="22"/>
      <c r="O36" s="22"/>
      <c r="P36" s="22"/>
    </row>
    <row r="37" spans="1:16" ht="39" customHeight="1" x14ac:dyDescent="0.15">
      <c r="A37" s="22"/>
      <c r="B37" s="35"/>
      <c r="C37" s="1206" t="s">
        <v>565</v>
      </c>
      <c r="D37" s="1207"/>
      <c r="E37" s="1208"/>
      <c r="F37" s="36">
        <v>0.88</v>
      </c>
      <c r="G37" s="37">
        <v>1.07</v>
      </c>
      <c r="H37" s="37">
        <v>0.85</v>
      </c>
      <c r="I37" s="37">
        <v>0.84</v>
      </c>
      <c r="J37" s="38">
        <v>0.88</v>
      </c>
      <c r="K37" s="22"/>
      <c r="L37" s="22"/>
      <c r="M37" s="22"/>
      <c r="N37" s="22"/>
      <c r="O37" s="22"/>
      <c r="P37" s="22"/>
    </row>
    <row r="38" spans="1:16" ht="39" customHeight="1" x14ac:dyDescent="0.15">
      <c r="A38" s="22"/>
      <c r="B38" s="35"/>
      <c r="C38" s="1206" t="s">
        <v>566</v>
      </c>
      <c r="D38" s="1207"/>
      <c r="E38" s="1208"/>
      <c r="F38" s="36">
        <v>0.27</v>
      </c>
      <c r="G38" s="37">
        <v>0.68</v>
      </c>
      <c r="H38" s="37">
        <v>0.8</v>
      </c>
      <c r="I38" s="37">
        <v>0.6</v>
      </c>
      <c r="J38" s="38">
        <v>0.73</v>
      </c>
      <c r="K38" s="22"/>
      <c r="L38" s="22"/>
      <c r="M38" s="22"/>
      <c r="N38" s="22"/>
      <c r="O38" s="22"/>
      <c r="P38" s="22"/>
    </row>
    <row r="39" spans="1:16" ht="39" customHeight="1" x14ac:dyDescent="0.15">
      <c r="A39" s="22"/>
      <c r="B39" s="35"/>
      <c r="C39" s="1206" t="s">
        <v>567</v>
      </c>
      <c r="D39" s="1207"/>
      <c r="E39" s="1208"/>
      <c r="F39" s="36" t="s">
        <v>526</v>
      </c>
      <c r="G39" s="37" t="s">
        <v>526</v>
      </c>
      <c r="H39" s="37">
        <v>0.24</v>
      </c>
      <c r="I39" s="37">
        <v>0.2</v>
      </c>
      <c r="J39" s="38">
        <v>0.35</v>
      </c>
      <c r="K39" s="22"/>
      <c r="L39" s="22"/>
      <c r="M39" s="22"/>
      <c r="N39" s="22"/>
      <c r="O39" s="22"/>
      <c r="P39" s="22"/>
    </row>
    <row r="40" spans="1:16" ht="39" customHeight="1" x14ac:dyDescent="0.15">
      <c r="A40" s="22"/>
      <c r="B40" s="35"/>
      <c r="C40" s="1206" t="s">
        <v>568</v>
      </c>
      <c r="D40" s="1207"/>
      <c r="E40" s="1208"/>
      <c r="F40" s="36">
        <v>0.16</v>
      </c>
      <c r="G40" s="37">
        <v>0.16</v>
      </c>
      <c r="H40" s="37">
        <v>0.15</v>
      </c>
      <c r="I40" s="37">
        <v>0.14000000000000001</v>
      </c>
      <c r="J40" s="38">
        <v>0.13</v>
      </c>
      <c r="K40" s="22"/>
      <c r="L40" s="22"/>
      <c r="M40" s="22"/>
      <c r="N40" s="22"/>
      <c r="O40" s="22"/>
      <c r="P40" s="22"/>
    </row>
    <row r="41" spans="1:16" ht="39" customHeight="1" x14ac:dyDescent="0.15">
      <c r="A41" s="22"/>
      <c r="B41" s="35"/>
      <c r="C41" s="1206" t="s">
        <v>569</v>
      </c>
      <c r="D41" s="1207"/>
      <c r="E41" s="1208"/>
      <c r="F41" s="36" t="s">
        <v>526</v>
      </c>
      <c r="G41" s="37" t="s">
        <v>526</v>
      </c>
      <c r="H41" s="37" t="s">
        <v>526</v>
      </c>
      <c r="I41" s="37" t="s">
        <v>526</v>
      </c>
      <c r="J41" s="38">
        <v>0.05</v>
      </c>
      <c r="K41" s="22"/>
      <c r="L41" s="22"/>
      <c r="M41" s="22"/>
      <c r="N41" s="22"/>
      <c r="O41" s="22"/>
      <c r="P41" s="22"/>
    </row>
    <row r="42" spans="1:16" ht="39" customHeight="1" x14ac:dyDescent="0.15">
      <c r="A42" s="22"/>
      <c r="B42" s="39"/>
      <c r="C42" s="1206" t="s">
        <v>570</v>
      </c>
      <c r="D42" s="1207"/>
      <c r="E42" s="1208"/>
      <c r="F42" s="36" t="s">
        <v>526</v>
      </c>
      <c r="G42" s="37" t="s">
        <v>526</v>
      </c>
      <c r="H42" s="37" t="s">
        <v>526</v>
      </c>
      <c r="I42" s="37" t="s">
        <v>526</v>
      </c>
      <c r="J42" s="38" t="s">
        <v>526</v>
      </c>
      <c r="K42" s="22"/>
      <c r="L42" s="22"/>
      <c r="M42" s="22"/>
      <c r="N42" s="22"/>
      <c r="O42" s="22"/>
      <c r="P42" s="22"/>
    </row>
    <row r="43" spans="1:16" ht="39" customHeight="1" thickBot="1" x14ac:dyDescent="0.2">
      <c r="A43" s="22"/>
      <c r="B43" s="40"/>
      <c r="C43" s="1209" t="s">
        <v>571</v>
      </c>
      <c r="D43" s="1210"/>
      <c r="E43" s="1211"/>
      <c r="F43" s="41">
        <v>0</v>
      </c>
      <c r="G43" s="42">
        <v>0</v>
      </c>
      <c r="H43" s="42">
        <v>0.01</v>
      </c>
      <c r="I43" s="42">
        <v>0.92</v>
      </c>
      <c r="J43" s="43">
        <v>0</v>
      </c>
      <c r="K43" s="22"/>
      <c r="L43" s="22"/>
      <c r="M43" s="22"/>
      <c r="N43" s="22"/>
      <c r="O43" s="22"/>
      <c r="P43" s="22"/>
    </row>
    <row r="44" spans="1:16" ht="39" customHeight="1" x14ac:dyDescent="0.15">
      <c r="A44" s="22"/>
      <c r="B44" s="44" t="s">
        <v>6</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YGKz0qatIHTcGePv4I3TMWkVol6oBNhb9XUqVcFhTbB0yJdtyCOU4sHyWB5HBIDf6iIh0oGdWVCR/FUxuKNoQ==" saltValue="0nFQmW1bVrx3D5vC89gM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topLeftCell="D1" zoomScale="70" zoomScaleNormal="70" zoomScaleSheetLayoutView="55" workbookViewId="0">
      <selection activeCell="U51" sqref="U5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7</v>
      </c>
      <c r="P43" s="48"/>
      <c r="Q43" s="48"/>
      <c r="R43" s="48"/>
      <c r="S43" s="48"/>
      <c r="T43" s="48"/>
      <c r="U43" s="48"/>
    </row>
    <row r="44" spans="1:21" ht="30.75" customHeight="1" thickBot="1" x14ac:dyDescent="0.2">
      <c r="A44" s="48"/>
      <c r="B44" s="51" t="s">
        <v>8</v>
      </c>
      <c r="C44" s="52"/>
      <c r="D44" s="52"/>
      <c r="E44" s="53"/>
      <c r="F44" s="53"/>
      <c r="G44" s="53"/>
      <c r="H44" s="53"/>
      <c r="I44" s="53"/>
      <c r="J44" s="54" t="s">
        <v>1</v>
      </c>
      <c r="K44" s="55" t="s">
        <v>553</v>
      </c>
      <c r="L44" s="56" t="s">
        <v>554</v>
      </c>
      <c r="M44" s="56" t="s">
        <v>555</v>
      </c>
      <c r="N44" s="56" t="s">
        <v>556</v>
      </c>
      <c r="O44" s="57" t="s">
        <v>557</v>
      </c>
      <c r="P44" s="48"/>
      <c r="Q44" s="48"/>
      <c r="R44" s="48"/>
      <c r="S44" s="48"/>
      <c r="T44" s="48"/>
      <c r="U44" s="48"/>
    </row>
    <row r="45" spans="1:21" ht="30.75" customHeight="1" x14ac:dyDescent="0.15">
      <c r="A45" s="48"/>
      <c r="B45" s="1214" t="s">
        <v>600</v>
      </c>
      <c r="C45" s="1215"/>
      <c r="D45" s="58"/>
      <c r="E45" s="1220" t="s">
        <v>9</v>
      </c>
      <c r="F45" s="1220"/>
      <c r="G45" s="1220"/>
      <c r="H45" s="1220"/>
      <c r="I45" s="1220"/>
      <c r="J45" s="1221"/>
      <c r="K45" s="59">
        <v>2452</v>
      </c>
      <c r="L45" s="60">
        <v>2394</v>
      </c>
      <c r="M45" s="60">
        <v>2462</v>
      </c>
      <c r="N45" s="60">
        <v>2375</v>
      </c>
      <c r="O45" s="61">
        <v>2343</v>
      </c>
      <c r="P45" s="48"/>
      <c r="Q45" s="48"/>
      <c r="R45" s="48"/>
      <c r="S45" s="48"/>
      <c r="T45" s="48"/>
      <c r="U45" s="48"/>
    </row>
    <row r="46" spans="1:21" ht="30.75" customHeight="1" x14ac:dyDescent="0.15">
      <c r="A46" s="48"/>
      <c r="B46" s="1216"/>
      <c r="C46" s="1217"/>
      <c r="D46" s="62"/>
      <c r="E46" s="1222" t="s">
        <v>601</v>
      </c>
      <c r="F46" s="1222"/>
      <c r="G46" s="1222"/>
      <c r="H46" s="1222"/>
      <c r="I46" s="1222"/>
      <c r="J46" s="1223"/>
      <c r="K46" s="63" t="s">
        <v>526</v>
      </c>
      <c r="L46" s="64" t="s">
        <v>526</v>
      </c>
      <c r="M46" s="64" t="s">
        <v>526</v>
      </c>
      <c r="N46" s="64" t="s">
        <v>526</v>
      </c>
      <c r="O46" s="65" t="s">
        <v>526</v>
      </c>
      <c r="P46" s="48"/>
      <c r="Q46" s="48"/>
      <c r="R46" s="48"/>
      <c r="S46" s="48"/>
      <c r="T46" s="48"/>
      <c r="U46" s="48"/>
    </row>
    <row r="47" spans="1:21" ht="30.75" customHeight="1" x14ac:dyDescent="0.15">
      <c r="A47" s="48"/>
      <c r="B47" s="1216"/>
      <c r="C47" s="1217"/>
      <c r="D47" s="62"/>
      <c r="E47" s="1222" t="s">
        <v>602</v>
      </c>
      <c r="F47" s="1222"/>
      <c r="G47" s="1222"/>
      <c r="H47" s="1222"/>
      <c r="I47" s="1222"/>
      <c r="J47" s="1223"/>
      <c r="K47" s="63" t="s">
        <v>526</v>
      </c>
      <c r="L47" s="64" t="s">
        <v>526</v>
      </c>
      <c r="M47" s="64" t="s">
        <v>526</v>
      </c>
      <c r="N47" s="64" t="s">
        <v>526</v>
      </c>
      <c r="O47" s="65" t="s">
        <v>526</v>
      </c>
      <c r="P47" s="48"/>
      <c r="Q47" s="48"/>
      <c r="R47" s="48"/>
      <c r="S47" s="48"/>
      <c r="T47" s="48"/>
      <c r="U47" s="48"/>
    </row>
    <row r="48" spans="1:21" ht="30.75" customHeight="1" x14ac:dyDescent="0.15">
      <c r="A48" s="48"/>
      <c r="B48" s="1216"/>
      <c r="C48" s="1217"/>
      <c r="D48" s="62"/>
      <c r="E48" s="1222" t="s">
        <v>10</v>
      </c>
      <c r="F48" s="1222"/>
      <c r="G48" s="1222"/>
      <c r="H48" s="1222"/>
      <c r="I48" s="1222"/>
      <c r="J48" s="1223"/>
      <c r="K48" s="63">
        <v>486</v>
      </c>
      <c r="L48" s="64">
        <v>509</v>
      </c>
      <c r="M48" s="64">
        <v>553</v>
      </c>
      <c r="N48" s="64">
        <v>558</v>
      </c>
      <c r="O48" s="65">
        <v>400</v>
      </c>
      <c r="P48" s="48"/>
      <c r="Q48" s="48"/>
      <c r="R48" s="48"/>
      <c r="S48" s="48"/>
      <c r="T48" s="48"/>
      <c r="U48" s="48"/>
    </row>
    <row r="49" spans="1:21" ht="30.75" customHeight="1" x14ac:dyDescent="0.15">
      <c r="A49" s="48"/>
      <c r="B49" s="1216"/>
      <c r="C49" s="1217"/>
      <c r="D49" s="62"/>
      <c r="E49" s="1222" t="s">
        <v>11</v>
      </c>
      <c r="F49" s="1222"/>
      <c r="G49" s="1222"/>
      <c r="H49" s="1222"/>
      <c r="I49" s="1222"/>
      <c r="J49" s="1223"/>
      <c r="K49" s="63">
        <v>82</v>
      </c>
      <c r="L49" s="64">
        <v>106</v>
      </c>
      <c r="M49" s="64">
        <v>104</v>
      </c>
      <c r="N49" s="64">
        <v>105</v>
      </c>
      <c r="O49" s="65">
        <v>130</v>
      </c>
      <c r="P49" s="48"/>
      <c r="Q49" s="48"/>
      <c r="R49" s="48"/>
      <c r="S49" s="48"/>
      <c r="T49" s="48"/>
      <c r="U49" s="48"/>
    </row>
    <row r="50" spans="1:21" ht="30.75" customHeight="1" x14ac:dyDescent="0.15">
      <c r="A50" s="48"/>
      <c r="B50" s="1216"/>
      <c r="C50" s="1217"/>
      <c r="D50" s="62"/>
      <c r="E50" s="1222" t="s">
        <v>12</v>
      </c>
      <c r="F50" s="1222"/>
      <c r="G50" s="1222"/>
      <c r="H50" s="1222"/>
      <c r="I50" s="1222"/>
      <c r="J50" s="1223"/>
      <c r="K50" s="63" t="s">
        <v>526</v>
      </c>
      <c r="L50" s="64" t="s">
        <v>526</v>
      </c>
      <c r="M50" s="64" t="s">
        <v>526</v>
      </c>
      <c r="N50" s="64" t="s">
        <v>526</v>
      </c>
      <c r="O50" s="65" t="s">
        <v>526</v>
      </c>
      <c r="P50" s="48"/>
      <c r="Q50" s="48"/>
      <c r="R50" s="48"/>
      <c r="S50" s="48"/>
      <c r="T50" s="48"/>
      <c r="U50" s="48"/>
    </row>
    <row r="51" spans="1:21" ht="30.75" customHeight="1" x14ac:dyDescent="0.15">
      <c r="A51" s="48"/>
      <c r="B51" s="1218"/>
      <c r="C51" s="1219"/>
      <c r="D51" s="66"/>
      <c r="E51" s="1222" t="s">
        <v>603</v>
      </c>
      <c r="F51" s="1222"/>
      <c r="G51" s="1222"/>
      <c r="H51" s="1222"/>
      <c r="I51" s="1222"/>
      <c r="J51" s="1223"/>
      <c r="K51" s="63" t="s">
        <v>526</v>
      </c>
      <c r="L51" s="64" t="s">
        <v>526</v>
      </c>
      <c r="M51" s="64" t="s">
        <v>526</v>
      </c>
      <c r="N51" s="64" t="s">
        <v>526</v>
      </c>
      <c r="O51" s="65">
        <v>0</v>
      </c>
      <c r="P51" s="48"/>
      <c r="Q51" s="48"/>
      <c r="R51" s="48"/>
      <c r="S51" s="48"/>
      <c r="T51" s="48"/>
      <c r="U51" s="48"/>
    </row>
    <row r="52" spans="1:21" ht="30.75" customHeight="1" x14ac:dyDescent="0.15">
      <c r="A52" s="48"/>
      <c r="B52" s="1224" t="s">
        <v>604</v>
      </c>
      <c r="C52" s="1225"/>
      <c r="D52" s="66"/>
      <c r="E52" s="1222" t="s">
        <v>605</v>
      </c>
      <c r="F52" s="1222"/>
      <c r="G52" s="1222"/>
      <c r="H52" s="1222"/>
      <c r="I52" s="1222"/>
      <c r="J52" s="1223"/>
      <c r="K52" s="63">
        <v>2145</v>
      </c>
      <c r="L52" s="64">
        <v>2133</v>
      </c>
      <c r="M52" s="64">
        <v>2174</v>
      </c>
      <c r="N52" s="64">
        <v>2142</v>
      </c>
      <c r="O52" s="65">
        <v>2095</v>
      </c>
      <c r="P52" s="48"/>
      <c r="Q52" s="48"/>
      <c r="R52" s="48"/>
      <c r="S52" s="48"/>
      <c r="T52" s="48"/>
      <c r="U52" s="48"/>
    </row>
    <row r="53" spans="1:21" ht="30.75" customHeight="1" thickBot="1" x14ac:dyDescent="0.2">
      <c r="A53" s="48"/>
      <c r="B53" s="1226" t="s">
        <v>606</v>
      </c>
      <c r="C53" s="1227"/>
      <c r="D53" s="67"/>
      <c r="E53" s="1228" t="s">
        <v>607</v>
      </c>
      <c r="F53" s="1228"/>
      <c r="G53" s="1228"/>
      <c r="H53" s="1228"/>
      <c r="I53" s="1228"/>
      <c r="J53" s="1229"/>
      <c r="K53" s="68">
        <v>875</v>
      </c>
      <c r="L53" s="69">
        <v>876</v>
      </c>
      <c r="M53" s="69">
        <v>945</v>
      </c>
      <c r="N53" s="69">
        <v>896</v>
      </c>
      <c r="O53" s="70">
        <v>778</v>
      </c>
      <c r="P53" s="48"/>
      <c r="Q53" s="48"/>
      <c r="R53" s="48"/>
      <c r="S53" s="48"/>
      <c r="T53" s="48"/>
      <c r="U53" s="48"/>
    </row>
    <row r="54" spans="1:21" ht="24" customHeight="1" x14ac:dyDescent="0.15">
      <c r="A54" s="48"/>
      <c r="B54" s="71" t="s">
        <v>13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14</v>
      </c>
      <c r="C55" s="73"/>
      <c r="D55" s="73"/>
      <c r="E55" s="73"/>
      <c r="F55" s="73"/>
      <c r="G55" s="73"/>
      <c r="H55" s="73"/>
      <c r="I55" s="73"/>
      <c r="J55" s="73"/>
      <c r="K55" s="74"/>
      <c r="L55" s="74"/>
      <c r="M55" s="74"/>
      <c r="N55" s="74"/>
      <c r="O55" s="75" t="s">
        <v>608</v>
      </c>
      <c r="P55" s="48"/>
      <c r="Q55" s="48"/>
      <c r="R55" s="48"/>
      <c r="S55" s="48"/>
      <c r="T55" s="48"/>
      <c r="U55" s="48"/>
    </row>
    <row r="56" spans="1:21" ht="31.5" customHeight="1" thickBot="1" x14ac:dyDescent="0.2">
      <c r="A56" s="48"/>
      <c r="B56" s="76"/>
      <c r="C56" s="77"/>
      <c r="D56" s="77"/>
      <c r="E56" s="78"/>
      <c r="F56" s="78"/>
      <c r="G56" s="78"/>
      <c r="H56" s="78"/>
      <c r="I56" s="78"/>
      <c r="J56" s="79" t="s">
        <v>1</v>
      </c>
      <c r="K56" s="80" t="s">
        <v>609</v>
      </c>
      <c r="L56" s="81" t="s">
        <v>610</v>
      </c>
      <c r="M56" s="81" t="s">
        <v>611</v>
      </c>
      <c r="N56" s="81" t="s">
        <v>612</v>
      </c>
      <c r="O56" s="82" t="s">
        <v>613</v>
      </c>
      <c r="P56" s="48"/>
      <c r="Q56" s="48"/>
      <c r="R56" s="48"/>
      <c r="S56" s="48"/>
      <c r="T56" s="48"/>
      <c r="U56" s="48"/>
    </row>
    <row r="57" spans="1:21" ht="31.5" customHeight="1" x14ac:dyDescent="0.15">
      <c r="B57" s="1230" t="s">
        <v>15</v>
      </c>
      <c r="C57" s="1231"/>
      <c r="D57" s="1234" t="s">
        <v>16</v>
      </c>
      <c r="E57" s="1235"/>
      <c r="F57" s="1235"/>
      <c r="G57" s="1235"/>
      <c r="H57" s="1235"/>
      <c r="I57" s="1235"/>
      <c r="J57" s="1236"/>
      <c r="K57" s="83" t="s">
        <v>614</v>
      </c>
      <c r="L57" s="84" t="s">
        <v>614</v>
      </c>
      <c r="M57" s="84" t="s">
        <v>614</v>
      </c>
      <c r="N57" s="84" t="s">
        <v>614</v>
      </c>
      <c r="O57" s="85" t="s">
        <v>614</v>
      </c>
    </row>
    <row r="58" spans="1:21" ht="31.5" customHeight="1" thickBot="1" x14ac:dyDescent="0.2">
      <c r="B58" s="1232"/>
      <c r="C58" s="1233"/>
      <c r="D58" s="1237" t="s">
        <v>17</v>
      </c>
      <c r="E58" s="1238"/>
      <c r="F58" s="1238"/>
      <c r="G58" s="1238"/>
      <c r="H58" s="1238"/>
      <c r="I58" s="1238"/>
      <c r="J58" s="1239"/>
      <c r="K58" s="86" t="s">
        <v>615</v>
      </c>
      <c r="L58" s="87" t="s">
        <v>615</v>
      </c>
      <c r="M58" s="87" t="s">
        <v>615</v>
      </c>
      <c r="N58" s="87" t="s">
        <v>614</v>
      </c>
      <c r="O58" s="88" t="s">
        <v>615</v>
      </c>
    </row>
    <row r="59" spans="1:21" ht="24" customHeight="1" x14ac:dyDescent="0.15">
      <c r="B59" s="89"/>
      <c r="C59" s="89"/>
      <c r="D59" s="90" t="s">
        <v>18</v>
      </c>
      <c r="E59" s="91"/>
      <c r="F59" s="91"/>
      <c r="G59" s="91"/>
      <c r="H59" s="91"/>
      <c r="I59" s="91"/>
      <c r="J59" s="91"/>
      <c r="K59" s="91"/>
      <c r="L59" s="91"/>
      <c r="M59" s="91"/>
      <c r="N59" s="91"/>
      <c r="O59" s="91"/>
    </row>
    <row r="60" spans="1:21" ht="24" customHeight="1" x14ac:dyDescent="0.15">
      <c r="B60" s="92"/>
      <c r="C60" s="92"/>
      <c r="D60" s="90" t="s">
        <v>19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nSrtknG0ZFKfzxiaZ8smPKfYR1wpTFyzcawbLn5hsanMM9UxDUT89OkLlmu6VoMuPk+jVAJDRoMBZ7W9SEU5g==" saltValue="D4fuPA6OynQxriOPBZIWv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opLeftCell="A16" zoomScale="70" zoomScaleNormal="70" zoomScaleSheetLayoutView="100" workbookViewId="0">
      <selection activeCell="S44" sqref="S4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7</v>
      </c>
    </row>
    <row r="40" spans="2:13" ht="27.75" customHeight="1" thickBot="1" x14ac:dyDescent="0.2">
      <c r="B40" s="95" t="s">
        <v>8</v>
      </c>
      <c r="C40" s="96"/>
      <c r="D40" s="96"/>
      <c r="E40" s="97"/>
      <c r="F40" s="97"/>
      <c r="G40" s="97"/>
      <c r="H40" s="98" t="s">
        <v>1</v>
      </c>
      <c r="I40" s="99" t="s">
        <v>553</v>
      </c>
      <c r="J40" s="100" t="s">
        <v>554</v>
      </c>
      <c r="K40" s="100" t="s">
        <v>555</v>
      </c>
      <c r="L40" s="100" t="s">
        <v>556</v>
      </c>
      <c r="M40" s="101" t="s">
        <v>557</v>
      </c>
    </row>
    <row r="41" spans="2:13" ht="27.75" customHeight="1" x14ac:dyDescent="0.15">
      <c r="B41" s="1240" t="s">
        <v>616</v>
      </c>
      <c r="C41" s="1241"/>
      <c r="D41" s="102"/>
      <c r="E41" s="1246" t="s">
        <v>20</v>
      </c>
      <c r="F41" s="1246"/>
      <c r="G41" s="1246"/>
      <c r="H41" s="1247"/>
      <c r="I41" s="103">
        <v>23172</v>
      </c>
      <c r="J41" s="104">
        <v>23900</v>
      </c>
      <c r="K41" s="104">
        <v>23359</v>
      </c>
      <c r="L41" s="104">
        <v>24726</v>
      </c>
      <c r="M41" s="105">
        <v>22714</v>
      </c>
    </row>
    <row r="42" spans="2:13" ht="27.75" customHeight="1" x14ac:dyDescent="0.15">
      <c r="B42" s="1242"/>
      <c r="C42" s="1243"/>
      <c r="D42" s="106"/>
      <c r="E42" s="1248" t="s">
        <v>21</v>
      </c>
      <c r="F42" s="1248"/>
      <c r="G42" s="1248"/>
      <c r="H42" s="1249"/>
      <c r="I42" s="107" t="s">
        <v>526</v>
      </c>
      <c r="J42" s="108" t="s">
        <v>526</v>
      </c>
      <c r="K42" s="108" t="s">
        <v>526</v>
      </c>
      <c r="L42" s="108" t="s">
        <v>526</v>
      </c>
      <c r="M42" s="109" t="s">
        <v>526</v>
      </c>
    </row>
    <row r="43" spans="2:13" ht="27.75" customHeight="1" x14ac:dyDescent="0.15">
      <c r="B43" s="1242"/>
      <c r="C43" s="1243"/>
      <c r="D43" s="106"/>
      <c r="E43" s="1248" t="s">
        <v>22</v>
      </c>
      <c r="F43" s="1248"/>
      <c r="G43" s="1248"/>
      <c r="H43" s="1249"/>
      <c r="I43" s="107">
        <v>6993</v>
      </c>
      <c r="J43" s="108">
        <v>6859</v>
      </c>
      <c r="K43" s="108">
        <v>6554</v>
      </c>
      <c r="L43" s="108">
        <v>6600</v>
      </c>
      <c r="M43" s="109">
        <v>4529</v>
      </c>
    </row>
    <row r="44" spans="2:13" ht="27.75" customHeight="1" x14ac:dyDescent="0.15">
      <c r="B44" s="1242"/>
      <c r="C44" s="1243"/>
      <c r="D44" s="106"/>
      <c r="E44" s="1248" t="s">
        <v>23</v>
      </c>
      <c r="F44" s="1248"/>
      <c r="G44" s="1248"/>
      <c r="H44" s="1249"/>
      <c r="I44" s="107">
        <v>993</v>
      </c>
      <c r="J44" s="108">
        <v>1045</v>
      </c>
      <c r="K44" s="108">
        <v>980</v>
      </c>
      <c r="L44" s="108">
        <v>1050</v>
      </c>
      <c r="M44" s="109">
        <v>1036</v>
      </c>
    </row>
    <row r="45" spans="2:13" ht="27.75" customHeight="1" x14ac:dyDescent="0.15">
      <c r="B45" s="1242"/>
      <c r="C45" s="1243"/>
      <c r="D45" s="106"/>
      <c r="E45" s="1248" t="s">
        <v>24</v>
      </c>
      <c r="F45" s="1248"/>
      <c r="G45" s="1248"/>
      <c r="H45" s="1249"/>
      <c r="I45" s="107">
        <v>2920</v>
      </c>
      <c r="J45" s="108">
        <v>2795</v>
      </c>
      <c r="K45" s="108">
        <v>2774</v>
      </c>
      <c r="L45" s="108">
        <v>2753</v>
      </c>
      <c r="M45" s="109">
        <v>2822</v>
      </c>
    </row>
    <row r="46" spans="2:13" ht="27.75" customHeight="1" x14ac:dyDescent="0.15">
      <c r="B46" s="1242"/>
      <c r="C46" s="1243"/>
      <c r="D46" s="110"/>
      <c r="E46" s="1248" t="s">
        <v>25</v>
      </c>
      <c r="F46" s="1248"/>
      <c r="G46" s="1248"/>
      <c r="H46" s="1249"/>
      <c r="I46" s="107">
        <v>1</v>
      </c>
      <c r="J46" s="108">
        <v>0</v>
      </c>
      <c r="K46" s="108">
        <v>0</v>
      </c>
      <c r="L46" s="108">
        <v>0</v>
      </c>
      <c r="M46" s="109">
        <v>0</v>
      </c>
    </row>
    <row r="47" spans="2:13" ht="27.75" customHeight="1" x14ac:dyDescent="0.15">
      <c r="B47" s="1242"/>
      <c r="C47" s="1243"/>
      <c r="D47" s="111"/>
      <c r="E47" s="1250" t="s">
        <v>617</v>
      </c>
      <c r="F47" s="1251"/>
      <c r="G47" s="1251"/>
      <c r="H47" s="1252"/>
      <c r="I47" s="107" t="s">
        <v>526</v>
      </c>
      <c r="J47" s="108" t="s">
        <v>526</v>
      </c>
      <c r="K47" s="108" t="s">
        <v>526</v>
      </c>
      <c r="L47" s="108" t="s">
        <v>526</v>
      </c>
      <c r="M47" s="109" t="s">
        <v>526</v>
      </c>
    </row>
    <row r="48" spans="2:13" ht="27.75" customHeight="1" x14ac:dyDescent="0.15">
      <c r="B48" s="1242"/>
      <c r="C48" s="1243"/>
      <c r="D48" s="106"/>
      <c r="E48" s="1248" t="s">
        <v>26</v>
      </c>
      <c r="F48" s="1248"/>
      <c r="G48" s="1248"/>
      <c r="H48" s="1249"/>
      <c r="I48" s="107" t="s">
        <v>526</v>
      </c>
      <c r="J48" s="108" t="s">
        <v>526</v>
      </c>
      <c r="K48" s="108" t="s">
        <v>526</v>
      </c>
      <c r="L48" s="108" t="s">
        <v>526</v>
      </c>
      <c r="M48" s="109" t="s">
        <v>526</v>
      </c>
    </row>
    <row r="49" spans="2:13" ht="27.75" customHeight="1" x14ac:dyDescent="0.15">
      <c r="B49" s="1244"/>
      <c r="C49" s="1245"/>
      <c r="D49" s="106"/>
      <c r="E49" s="1248" t="s">
        <v>27</v>
      </c>
      <c r="F49" s="1248"/>
      <c r="G49" s="1248"/>
      <c r="H49" s="1249"/>
      <c r="I49" s="107" t="s">
        <v>526</v>
      </c>
      <c r="J49" s="108" t="s">
        <v>526</v>
      </c>
      <c r="K49" s="108" t="s">
        <v>526</v>
      </c>
      <c r="L49" s="108" t="s">
        <v>526</v>
      </c>
      <c r="M49" s="109" t="s">
        <v>526</v>
      </c>
    </row>
    <row r="50" spans="2:13" ht="27.75" customHeight="1" x14ac:dyDescent="0.15">
      <c r="B50" s="1253" t="s">
        <v>618</v>
      </c>
      <c r="C50" s="1254"/>
      <c r="D50" s="112"/>
      <c r="E50" s="1248" t="s">
        <v>28</v>
      </c>
      <c r="F50" s="1248"/>
      <c r="G50" s="1248"/>
      <c r="H50" s="1249"/>
      <c r="I50" s="107">
        <v>8304</v>
      </c>
      <c r="J50" s="108">
        <v>8114</v>
      </c>
      <c r="K50" s="108">
        <v>7359</v>
      </c>
      <c r="L50" s="108">
        <v>6662</v>
      </c>
      <c r="M50" s="109">
        <v>4798</v>
      </c>
    </row>
    <row r="51" spans="2:13" ht="27.75" customHeight="1" x14ac:dyDescent="0.15">
      <c r="B51" s="1242"/>
      <c r="C51" s="1243"/>
      <c r="D51" s="106"/>
      <c r="E51" s="1248" t="s">
        <v>29</v>
      </c>
      <c r="F51" s="1248"/>
      <c r="G51" s="1248"/>
      <c r="H51" s="1249"/>
      <c r="I51" s="107">
        <v>63</v>
      </c>
      <c r="J51" s="108">
        <v>46</v>
      </c>
      <c r="K51" s="108">
        <v>27</v>
      </c>
      <c r="L51" s="108">
        <v>10</v>
      </c>
      <c r="M51" s="109">
        <v>3</v>
      </c>
    </row>
    <row r="52" spans="2:13" ht="27.75" customHeight="1" x14ac:dyDescent="0.15">
      <c r="B52" s="1244"/>
      <c r="C52" s="1245"/>
      <c r="D52" s="106"/>
      <c r="E52" s="1248" t="s">
        <v>30</v>
      </c>
      <c r="F52" s="1248"/>
      <c r="G52" s="1248"/>
      <c r="H52" s="1249"/>
      <c r="I52" s="107">
        <v>22367</v>
      </c>
      <c r="J52" s="108">
        <v>22819</v>
      </c>
      <c r="K52" s="108">
        <v>22406</v>
      </c>
      <c r="L52" s="108">
        <v>23271</v>
      </c>
      <c r="M52" s="109">
        <v>23890</v>
      </c>
    </row>
    <row r="53" spans="2:13" ht="27.75" customHeight="1" thickBot="1" x14ac:dyDescent="0.2">
      <c r="B53" s="1255" t="s">
        <v>619</v>
      </c>
      <c r="C53" s="1256"/>
      <c r="D53" s="113"/>
      <c r="E53" s="1257" t="s">
        <v>31</v>
      </c>
      <c r="F53" s="1257"/>
      <c r="G53" s="1257"/>
      <c r="H53" s="1258"/>
      <c r="I53" s="114">
        <v>3344</v>
      </c>
      <c r="J53" s="115">
        <v>3620</v>
      </c>
      <c r="K53" s="115">
        <v>3876</v>
      </c>
      <c r="L53" s="115">
        <v>5185</v>
      </c>
      <c r="M53" s="116">
        <v>2410</v>
      </c>
    </row>
    <row r="54" spans="2:13" ht="27.75" customHeight="1" x14ac:dyDescent="0.15">
      <c r="B54" s="117" t="s">
        <v>32</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d0Nu+SkrLEoMeBoW+LuTSBFK0mv7FAG91fD7iZka8tec7XrcFgv/i55ZvilIEWIbX+Ulsgqi4QJ2GhU1iHmZg==" saltValue="m+55BtbfJ4V9y7dK5oK0F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6" zoomScale="55" zoomScaleNormal="55" zoomScaleSheetLayoutView="100" workbookViewId="0">
      <selection activeCell="H60" sqref="H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33</v>
      </c>
    </row>
    <row r="54" spans="2:8" ht="29.25" customHeight="1" thickBot="1" x14ac:dyDescent="0.25">
      <c r="B54" s="122" t="s">
        <v>0</v>
      </c>
      <c r="C54" s="123"/>
      <c r="D54" s="123"/>
      <c r="E54" s="124" t="s">
        <v>1</v>
      </c>
      <c r="F54" s="125" t="s">
        <v>555</v>
      </c>
      <c r="G54" s="125" t="s">
        <v>556</v>
      </c>
      <c r="H54" s="126" t="s">
        <v>557</v>
      </c>
    </row>
    <row r="55" spans="2:8" ht="52.5" customHeight="1" x14ac:dyDescent="0.15">
      <c r="B55" s="127"/>
      <c r="C55" s="1267" t="s">
        <v>34</v>
      </c>
      <c r="D55" s="1267"/>
      <c r="E55" s="1268"/>
      <c r="F55" s="128">
        <v>3177</v>
      </c>
      <c r="G55" s="128">
        <v>2638</v>
      </c>
      <c r="H55" s="129">
        <v>2106</v>
      </c>
    </row>
    <row r="56" spans="2:8" ht="52.5" customHeight="1" x14ac:dyDescent="0.15">
      <c r="B56" s="130"/>
      <c r="C56" s="1269" t="s">
        <v>35</v>
      </c>
      <c r="D56" s="1269"/>
      <c r="E56" s="1270"/>
      <c r="F56" s="131">
        <v>1516</v>
      </c>
      <c r="G56" s="131">
        <v>1520</v>
      </c>
      <c r="H56" s="132">
        <v>3</v>
      </c>
    </row>
    <row r="57" spans="2:8" ht="53.25" customHeight="1" x14ac:dyDescent="0.15">
      <c r="B57" s="130"/>
      <c r="C57" s="1271" t="s">
        <v>36</v>
      </c>
      <c r="D57" s="1271"/>
      <c r="E57" s="1272"/>
      <c r="F57" s="133">
        <v>4314</v>
      </c>
      <c r="G57" s="133">
        <v>4047</v>
      </c>
      <c r="H57" s="134">
        <v>4119</v>
      </c>
    </row>
    <row r="58" spans="2:8" ht="45.75" customHeight="1" x14ac:dyDescent="0.15">
      <c r="B58" s="135"/>
      <c r="C58" s="1259" t="s">
        <v>620</v>
      </c>
      <c r="D58" s="1260"/>
      <c r="E58" s="1261"/>
      <c r="F58" s="136">
        <v>1456</v>
      </c>
      <c r="G58" s="136">
        <v>1431</v>
      </c>
      <c r="H58" s="137">
        <v>1355</v>
      </c>
    </row>
    <row r="59" spans="2:8" ht="45.75" customHeight="1" x14ac:dyDescent="0.15">
      <c r="B59" s="135"/>
      <c r="C59" s="1259" t="s">
        <v>622</v>
      </c>
      <c r="D59" s="1260"/>
      <c r="E59" s="1261"/>
      <c r="F59" s="136">
        <v>647</v>
      </c>
      <c r="G59" s="136">
        <v>647</v>
      </c>
      <c r="H59" s="137">
        <v>647</v>
      </c>
    </row>
    <row r="60" spans="2:8" ht="45.75" customHeight="1" x14ac:dyDescent="0.15">
      <c r="B60" s="135"/>
      <c r="C60" s="1259" t="s">
        <v>621</v>
      </c>
      <c r="D60" s="1260"/>
      <c r="E60" s="1261"/>
      <c r="F60" s="136">
        <v>843</v>
      </c>
      <c r="G60" s="136">
        <v>729</v>
      </c>
      <c r="H60" s="137">
        <v>633</v>
      </c>
    </row>
    <row r="61" spans="2:8" ht="45.75" customHeight="1" x14ac:dyDescent="0.15">
      <c r="B61" s="135"/>
      <c r="C61" s="1259" t="s">
        <v>623</v>
      </c>
      <c r="D61" s="1260"/>
      <c r="E61" s="1261"/>
      <c r="F61" s="136">
        <v>273</v>
      </c>
      <c r="G61" s="136">
        <v>331</v>
      </c>
      <c r="H61" s="137">
        <v>524</v>
      </c>
    </row>
    <row r="62" spans="2:8" ht="45.75" customHeight="1" thickBot="1" x14ac:dyDescent="0.2">
      <c r="B62" s="138"/>
      <c r="C62" s="1262" t="s">
        <v>624</v>
      </c>
      <c r="D62" s="1263"/>
      <c r="E62" s="1264"/>
      <c r="F62" s="139">
        <v>404</v>
      </c>
      <c r="G62" s="139">
        <v>339</v>
      </c>
      <c r="H62" s="140">
        <v>311</v>
      </c>
    </row>
    <row r="63" spans="2:8" ht="52.5" customHeight="1" thickBot="1" x14ac:dyDescent="0.2">
      <c r="B63" s="141"/>
      <c r="C63" s="1265" t="s">
        <v>37</v>
      </c>
      <c r="D63" s="1265"/>
      <c r="E63" s="1266"/>
      <c r="F63" s="142">
        <v>9006</v>
      </c>
      <c r="G63" s="142">
        <v>8206</v>
      </c>
      <c r="H63" s="143">
        <v>6228</v>
      </c>
    </row>
    <row r="64" spans="2:8" ht="15" customHeight="1" x14ac:dyDescent="0.15"/>
  </sheetData>
  <sheetProtection algorithmName="SHA-512" hashValue="o+e19fo3TOMSnumzijBXW4yPbQ2dfAPEVJLXC3anogrk7ALTapd3p81kHRj7OoBF/g7DlsJrl21GxC4pabuO2A==" saltValue="mS8nzX1EfRfYsToIAa1j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T19" zoomScaleNormal="100" zoomScaleSheetLayoutView="55" workbookViewId="0">
      <selection activeCell="BS81" sqref="BS81"/>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633</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633</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634</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635</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636</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637</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553</v>
      </c>
      <c r="BQ50" s="1307"/>
      <c r="BR50" s="1307"/>
      <c r="BS50" s="1307"/>
      <c r="BT50" s="1307"/>
      <c r="BU50" s="1307"/>
      <c r="BV50" s="1307"/>
      <c r="BW50" s="1307"/>
      <c r="BX50" s="1307" t="s">
        <v>554</v>
      </c>
      <c r="BY50" s="1307"/>
      <c r="BZ50" s="1307"/>
      <c r="CA50" s="1307"/>
      <c r="CB50" s="1307"/>
      <c r="CC50" s="1307"/>
      <c r="CD50" s="1307"/>
      <c r="CE50" s="1307"/>
      <c r="CF50" s="1307" t="s">
        <v>555</v>
      </c>
      <c r="CG50" s="1307"/>
      <c r="CH50" s="1307"/>
      <c r="CI50" s="1307"/>
      <c r="CJ50" s="1307"/>
      <c r="CK50" s="1307"/>
      <c r="CL50" s="1307"/>
      <c r="CM50" s="1307"/>
      <c r="CN50" s="1307" t="s">
        <v>556</v>
      </c>
      <c r="CO50" s="1307"/>
      <c r="CP50" s="1307"/>
      <c r="CQ50" s="1307"/>
      <c r="CR50" s="1307"/>
      <c r="CS50" s="1307"/>
      <c r="CT50" s="1307"/>
      <c r="CU50" s="1307"/>
      <c r="CV50" s="1307" t="s">
        <v>557</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638</v>
      </c>
      <c r="AO51" s="1311"/>
      <c r="AP51" s="1311"/>
      <c r="AQ51" s="1311"/>
      <c r="AR51" s="1311"/>
      <c r="AS51" s="1311"/>
      <c r="AT51" s="1311"/>
      <c r="AU51" s="1311"/>
      <c r="AV51" s="1311"/>
      <c r="AW51" s="1311"/>
      <c r="AX51" s="1311"/>
      <c r="AY51" s="1311"/>
      <c r="AZ51" s="1311"/>
      <c r="BA51" s="1311"/>
      <c r="BB51" s="1311" t="s">
        <v>640</v>
      </c>
      <c r="BC51" s="1311"/>
      <c r="BD51" s="1311"/>
      <c r="BE51" s="1311"/>
      <c r="BF51" s="1311"/>
      <c r="BG51" s="1311"/>
      <c r="BH51" s="1311"/>
      <c r="BI51" s="1311"/>
      <c r="BJ51" s="1311"/>
      <c r="BK51" s="1311"/>
      <c r="BL51" s="1311"/>
      <c r="BM51" s="1311"/>
      <c r="BN51" s="1311"/>
      <c r="BO51" s="1311"/>
      <c r="BP51" s="1312">
        <v>39</v>
      </c>
      <c r="BQ51" s="1312"/>
      <c r="BR51" s="1312"/>
      <c r="BS51" s="1312"/>
      <c r="BT51" s="1312"/>
      <c r="BU51" s="1312"/>
      <c r="BV51" s="1312"/>
      <c r="BW51" s="1312"/>
      <c r="BX51" s="1312">
        <v>42.6</v>
      </c>
      <c r="BY51" s="1312"/>
      <c r="BZ51" s="1312"/>
      <c r="CA51" s="1312"/>
      <c r="CB51" s="1312"/>
      <c r="CC51" s="1312"/>
      <c r="CD51" s="1312"/>
      <c r="CE51" s="1312"/>
      <c r="CF51" s="1312">
        <v>46.6</v>
      </c>
      <c r="CG51" s="1312"/>
      <c r="CH51" s="1312"/>
      <c r="CI51" s="1312"/>
      <c r="CJ51" s="1312"/>
      <c r="CK51" s="1312"/>
      <c r="CL51" s="1312"/>
      <c r="CM51" s="1312"/>
      <c r="CN51" s="1312">
        <v>62.6</v>
      </c>
      <c r="CO51" s="1312"/>
      <c r="CP51" s="1312"/>
      <c r="CQ51" s="1312"/>
      <c r="CR51" s="1312"/>
      <c r="CS51" s="1312"/>
      <c r="CT51" s="1312"/>
      <c r="CU51" s="1312"/>
      <c r="CV51" s="1312">
        <v>28.4</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641</v>
      </c>
      <c r="BC53" s="1311"/>
      <c r="BD53" s="1311"/>
      <c r="BE53" s="1311"/>
      <c r="BF53" s="1311"/>
      <c r="BG53" s="1311"/>
      <c r="BH53" s="1311"/>
      <c r="BI53" s="1311"/>
      <c r="BJ53" s="1311"/>
      <c r="BK53" s="1311"/>
      <c r="BL53" s="1311"/>
      <c r="BM53" s="1311"/>
      <c r="BN53" s="1311"/>
      <c r="BO53" s="1311"/>
      <c r="BP53" s="1312">
        <v>73.7</v>
      </c>
      <c r="BQ53" s="1312"/>
      <c r="BR53" s="1312"/>
      <c r="BS53" s="1312"/>
      <c r="BT53" s="1312"/>
      <c r="BU53" s="1312"/>
      <c r="BV53" s="1312"/>
      <c r="BW53" s="1312"/>
      <c r="BX53" s="1312">
        <v>74.7</v>
      </c>
      <c r="BY53" s="1312"/>
      <c r="BZ53" s="1312"/>
      <c r="CA53" s="1312"/>
      <c r="CB53" s="1312"/>
      <c r="CC53" s="1312"/>
      <c r="CD53" s="1312"/>
      <c r="CE53" s="1312"/>
      <c r="CF53" s="1312">
        <v>76.099999999999994</v>
      </c>
      <c r="CG53" s="1312"/>
      <c r="CH53" s="1312"/>
      <c r="CI53" s="1312"/>
      <c r="CJ53" s="1312"/>
      <c r="CK53" s="1312"/>
      <c r="CL53" s="1312"/>
      <c r="CM53" s="1312"/>
      <c r="CN53" s="1312">
        <v>76.099999999999994</v>
      </c>
      <c r="CO53" s="1312"/>
      <c r="CP53" s="1312"/>
      <c r="CQ53" s="1312"/>
      <c r="CR53" s="1312"/>
      <c r="CS53" s="1312"/>
      <c r="CT53" s="1312"/>
      <c r="CU53" s="1312"/>
      <c r="CV53" s="1312">
        <v>74.2</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642</v>
      </c>
      <c r="AO55" s="1307"/>
      <c r="AP55" s="1307"/>
      <c r="AQ55" s="1307"/>
      <c r="AR55" s="1307"/>
      <c r="AS55" s="1307"/>
      <c r="AT55" s="1307"/>
      <c r="AU55" s="1307"/>
      <c r="AV55" s="1307"/>
      <c r="AW55" s="1307"/>
      <c r="AX55" s="1307"/>
      <c r="AY55" s="1307"/>
      <c r="AZ55" s="1307"/>
      <c r="BA55" s="1307"/>
      <c r="BB55" s="1311" t="s">
        <v>640</v>
      </c>
      <c r="BC55" s="1311"/>
      <c r="BD55" s="1311"/>
      <c r="BE55" s="1311"/>
      <c r="BF55" s="1311"/>
      <c r="BG55" s="1311"/>
      <c r="BH55" s="1311"/>
      <c r="BI55" s="1311"/>
      <c r="BJ55" s="1311"/>
      <c r="BK55" s="1311"/>
      <c r="BL55" s="1311"/>
      <c r="BM55" s="1311"/>
      <c r="BN55" s="1311"/>
      <c r="BO55" s="1311"/>
      <c r="BP55" s="1312">
        <v>20.2</v>
      </c>
      <c r="BQ55" s="1312"/>
      <c r="BR55" s="1312"/>
      <c r="BS55" s="1312"/>
      <c r="BT55" s="1312"/>
      <c r="BU55" s="1312"/>
      <c r="BV55" s="1312"/>
      <c r="BW55" s="1312"/>
      <c r="BX55" s="1312">
        <v>19</v>
      </c>
      <c r="BY55" s="1312"/>
      <c r="BZ55" s="1312"/>
      <c r="CA55" s="1312"/>
      <c r="CB55" s="1312"/>
      <c r="CC55" s="1312"/>
      <c r="CD55" s="1312"/>
      <c r="CE55" s="1312"/>
      <c r="CF55" s="1312">
        <v>15.4</v>
      </c>
      <c r="CG55" s="1312"/>
      <c r="CH55" s="1312"/>
      <c r="CI55" s="1312"/>
      <c r="CJ55" s="1312"/>
      <c r="CK55" s="1312"/>
      <c r="CL55" s="1312"/>
      <c r="CM55" s="1312"/>
      <c r="CN55" s="1312">
        <v>14.9</v>
      </c>
      <c r="CO55" s="1312"/>
      <c r="CP55" s="1312"/>
      <c r="CQ55" s="1312"/>
      <c r="CR55" s="1312"/>
      <c r="CS55" s="1312"/>
      <c r="CT55" s="1312"/>
      <c r="CU55" s="1312"/>
      <c r="CV55" s="1312">
        <v>14.5</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641</v>
      </c>
      <c r="BC57" s="1311"/>
      <c r="BD57" s="1311"/>
      <c r="BE57" s="1311"/>
      <c r="BF57" s="1311"/>
      <c r="BG57" s="1311"/>
      <c r="BH57" s="1311"/>
      <c r="BI57" s="1311"/>
      <c r="BJ57" s="1311"/>
      <c r="BK57" s="1311"/>
      <c r="BL57" s="1311"/>
      <c r="BM57" s="1311"/>
      <c r="BN57" s="1311"/>
      <c r="BO57" s="1311"/>
      <c r="BP57" s="1312">
        <v>53.6</v>
      </c>
      <c r="BQ57" s="1312"/>
      <c r="BR57" s="1312"/>
      <c r="BS57" s="1312"/>
      <c r="BT57" s="1312"/>
      <c r="BU57" s="1312"/>
      <c r="BV57" s="1312"/>
      <c r="BW57" s="1312"/>
      <c r="BX57" s="1312">
        <v>56.1</v>
      </c>
      <c r="BY57" s="1312"/>
      <c r="BZ57" s="1312"/>
      <c r="CA57" s="1312"/>
      <c r="CB57" s="1312"/>
      <c r="CC57" s="1312"/>
      <c r="CD57" s="1312"/>
      <c r="CE57" s="1312"/>
      <c r="CF57" s="1312">
        <v>57.5</v>
      </c>
      <c r="CG57" s="1312"/>
      <c r="CH57" s="1312"/>
      <c r="CI57" s="1312"/>
      <c r="CJ57" s="1312"/>
      <c r="CK57" s="1312"/>
      <c r="CL57" s="1312"/>
      <c r="CM57" s="1312"/>
      <c r="CN57" s="1312">
        <v>58.5</v>
      </c>
      <c r="CO57" s="1312"/>
      <c r="CP57" s="1312"/>
      <c r="CQ57" s="1312"/>
      <c r="CR57" s="1312"/>
      <c r="CS57" s="1312"/>
      <c r="CT57" s="1312"/>
      <c r="CU57" s="1312"/>
      <c r="CV57" s="1312">
        <v>58.9</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643</v>
      </c>
    </row>
    <row r="64" spans="1:109" x14ac:dyDescent="0.15">
      <c r="B64" s="1282"/>
      <c r="G64" s="1289"/>
      <c r="I64" s="1322"/>
      <c r="J64" s="1322"/>
      <c r="K64" s="1322"/>
      <c r="L64" s="1322"/>
      <c r="M64" s="1322"/>
      <c r="N64" s="1323"/>
      <c r="AM64" s="1289"/>
      <c r="AN64" s="1289" t="s">
        <v>635</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644</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637</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553</v>
      </c>
      <c r="BQ72" s="1307"/>
      <c r="BR72" s="1307"/>
      <c r="BS72" s="1307"/>
      <c r="BT72" s="1307"/>
      <c r="BU72" s="1307"/>
      <c r="BV72" s="1307"/>
      <c r="BW72" s="1307"/>
      <c r="BX72" s="1307" t="s">
        <v>554</v>
      </c>
      <c r="BY72" s="1307"/>
      <c r="BZ72" s="1307"/>
      <c r="CA72" s="1307"/>
      <c r="CB72" s="1307"/>
      <c r="CC72" s="1307"/>
      <c r="CD72" s="1307"/>
      <c r="CE72" s="1307"/>
      <c r="CF72" s="1307" t="s">
        <v>555</v>
      </c>
      <c r="CG72" s="1307"/>
      <c r="CH72" s="1307"/>
      <c r="CI72" s="1307"/>
      <c r="CJ72" s="1307"/>
      <c r="CK72" s="1307"/>
      <c r="CL72" s="1307"/>
      <c r="CM72" s="1307"/>
      <c r="CN72" s="1307" t="s">
        <v>556</v>
      </c>
      <c r="CO72" s="1307"/>
      <c r="CP72" s="1307"/>
      <c r="CQ72" s="1307"/>
      <c r="CR72" s="1307"/>
      <c r="CS72" s="1307"/>
      <c r="CT72" s="1307"/>
      <c r="CU72" s="1307"/>
      <c r="CV72" s="1307" t="s">
        <v>557</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638</v>
      </c>
      <c r="AO73" s="1311"/>
      <c r="AP73" s="1311"/>
      <c r="AQ73" s="1311"/>
      <c r="AR73" s="1311"/>
      <c r="AS73" s="1311"/>
      <c r="AT73" s="1311"/>
      <c r="AU73" s="1311"/>
      <c r="AV73" s="1311"/>
      <c r="AW73" s="1311"/>
      <c r="AX73" s="1311"/>
      <c r="AY73" s="1311"/>
      <c r="AZ73" s="1311"/>
      <c r="BA73" s="1311"/>
      <c r="BB73" s="1311" t="s">
        <v>639</v>
      </c>
      <c r="BC73" s="1311"/>
      <c r="BD73" s="1311"/>
      <c r="BE73" s="1311"/>
      <c r="BF73" s="1311"/>
      <c r="BG73" s="1311"/>
      <c r="BH73" s="1311"/>
      <c r="BI73" s="1311"/>
      <c r="BJ73" s="1311"/>
      <c r="BK73" s="1311"/>
      <c r="BL73" s="1311"/>
      <c r="BM73" s="1311"/>
      <c r="BN73" s="1311"/>
      <c r="BO73" s="1311"/>
      <c r="BP73" s="1312">
        <v>39</v>
      </c>
      <c r="BQ73" s="1312"/>
      <c r="BR73" s="1312"/>
      <c r="BS73" s="1312"/>
      <c r="BT73" s="1312"/>
      <c r="BU73" s="1312"/>
      <c r="BV73" s="1312"/>
      <c r="BW73" s="1312"/>
      <c r="BX73" s="1312">
        <v>42.6</v>
      </c>
      <c r="BY73" s="1312"/>
      <c r="BZ73" s="1312"/>
      <c r="CA73" s="1312"/>
      <c r="CB73" s="1312"/>
      <c r="CC73" s="1312"/>
      <c r="CD73" s="1312"/>
      <c r="CE73" s="1312"/>
      <c r="CF73" s="1312">
        <v>46.6</v>
      </c>
      <c r="CG73" s="1312"/>
      <c r="CH73" s="1312"/>
      <c r="CI73" s="1312"/>
      <c r="CJ73" s="1312"/>
      <c r="CK73" s="1312"/>
      <c r="CL73" s="1312"/>
      <c r="CM73" s="1312"/>
      <c r="CN73" s="1312">
        <v>62.6</v>
      </c>
      <c r="CO73" s="1312"/>
      <c r="CP73" s="1312"/>
      <c r="CQ73" s="1312"/>
      <c r="CR73" s="1312"/>
      <c r="CS73" s="1312"/>
      <c r="CT73" s="1312"/>
      <c r="CU73" s="1312"/>
      <c r="CV73" s="1312">
        <v>28.4</v>
      </c>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645</v>
      </c>
      <c r="BC75" s="1311"/>
      <c r="BD75" s="1311"/>
      <c r="BE75" s="1311"/>
      <c r="BF75" s="1311"/>
      <c r="BG75" s="1311"/>
      <c r="BH75" s="1311"/>
      <c r="BI75" s="1311"/>
      <c r="BJ75" s="1311"/>
      <c r="BK75" s="1311"/>
      <c r="BL75" s="1311"/>
      <c r="BM75" s="1311"/>
      <c r="BN75" s="1311"/>
      <c r="BO75" s="1311"/>
      <c r="BP75" s="1312">
        <v>9.3000000000000007</v>
      </c>
      <c r="BQ75" s="1312"/>
      <c r="BR75" s="1312"/>
      <c r="BS75" s="1312"/>
      <c r="BT75" s="1312"/>
      <c r="BU75" s="1312"/>
      <c r="BV75" s="1312"/>
      <c r="BW75" s="1312"/>
      <c r="BX75" s="1312">
        <v>9.6999999999999993</v>
      </c>
      <c r="BY75" s="1312"/>
      <c r="BZ75" s="1312"/>
      <c r="CA75" s="1312"/>
      <c r="CB75" s="1312"/>
      <c r="CC75" s="1312"/>
      <c r="CD75" s="1312"/>
      <c r="CE75" s="1312"/>
      <c r="CF75" s="1312">
        <v>10.6</v>
      </c>
      <c r="CG75" s="1312"/>
      <c r="CH75" s="1312"/>
      <c r="CI75" s="1312"/>
      <c r="CJ75" s="1312"/>
      <c r="CK75" s="1312"/>
      <c r="CL75" s="1312"/>
      <c r="CM75" s="1312"/>
      <c r="CN75" s="1312">
        <v>10.8</v>
      </c>
      <c r="CO75" s="1312"/>
      <c r="CP75" s="1312"/>
      <c r="CQ75" s="1312"/>
      <c r="CR75" s="1312"/>
      <c r="CS75" s="1312"/>
      <c r="CT75" s="1312"/>
      <c r="CU75" s="1312"/>
      <c r="CV75" s="1312">
        <v>10.4</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642</v>
      </c>
      <c r="AO77" s="1307"/>
      <c r="AP77" s="1307"/>
      <c r="AQ77" s="1307"/>
      <c r="AR77" s="1307"/>
      <c r="AS77" s="1307"/>
      <c r="AT77" s="1307"/>
      <c r="AU77" s="1307"/>
      <c r="AV77" s="1307"/>
      <c r="AW77" s="1307"/>
      <c r="AX77" s="1307"/>
      <c r="AY77" s="1307"/>
      <c r="AZ77" s="1307"/>
      <c r="BA77" s="1307"/>
      <c r="BB77" s="1311" t="s">
        <v>640</v>
      </c>
      <c r="BC77" s="1311"/>
      <c r="BD77" s="1311"/>
      <c r="BE77" s="1311"/>
      <c r="BF77" s="1311"/>
      <c r="BG77" s="1311"/>
      <c r="BH77" s="1311"/>
      <c r="BI77" s="1311"/>
      <c r="BJ77" s="1311"/>
      <c r="BK77" s="1311"/>
      <c r="BL77" s="1311"/>
      <c r="BM77" s="1311"/>
      <c r="BN77" s="1311"/>
      <c r="BO77" s="1311"/>
      <c r="BP77" s="1312">
        <v>20.2</v>
      </c>
      <c r="BQ77" s="1312"/>
      <c r="BR77" s="1312"/>
      <c r="BS77" s="1312"/>
      <c r="BT77" s="1312"/>
      <c r="BU77" s="1312"/>
      <c r="BV77" s="1312"/>
      <c r="BW77" s="1312"/>
      <c r="BX77" s="1312">
        <v>19</v>
      </c>
      <c r="BY77" s="1312"/>
      <c r="BZ77" s="1312"/>
      <c r="CA77" s="1312"/>
      <c r="CB77" s="1312"/>
      <c r="CC77" s="1312"/>
      <c r="CD77" s="1312"/>
      <c r="CE77" s="1312"/>
      <c r="CF77" s="1312">
        <v>15.4</v>
      </c>
      <c r="CG77" s="1312"/>
      <c r="CH77" s="1312"/>
      <c r="CI77" s="1312"/>
      <c r="CJ77" s="1312"/>
      <c r="CK77" s="1312"/>
      <c r="CL77" s="1312"/>
      <c r="CM77" s="1312"/>
      <c r="CN77" s="1312">
        <v>14.9</v>
      </c>
      <c r="CO77" s="1312"/>
      <c r="CP77" s="1312"/>
      <c r="CQ77" s="1312"/>
      <c r="CR77" s="1312"/>
      <c r="CS77" s="1312"/>
      <c r="CT77" s="1312"/>
      <c r="CU77" s="1312"/>
      <c r="CV77" s="1312">
        <v>14.5</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645</v>
      </c>
      <c r="BC79" s="1311"/>
      <c r="BD79" s="1311"/>
      <c r="BE79" s="1311"/>
      <c r="BF79" s="1311"/>
      <c r="BG79" s="1311"/>
      <c r="BH79" s="1311"/>
      <c r="BI79" s="1311"/>
      <c r="BJ79" s="1311"/>
      <c r="BK79" s="1311"/>
      <c r="BL79" s="1311"/>
      <c r="BM79" s="1311"/>
      <c r="BN79" s="1311"/>
      <c r="BO79" s="1311"/>
      <c r="BP79" s="1312">
        <v>8.6</v>
      </c>
      <c r="BQ79" s="1312"/>
      <c r="BR79" s="1312"/>
      <c r="BS79" s="1312"/>
      <c r="BT79" s="1312"/>
      <c r="BU79" s="1312"/>
      <c r="BV79" s="1312"/>
      <c r="BW79" s="1312"/>
      <c r="BX79" s="1312">
        <v>8.5</v>
      </c>
      <c r="BY79" s="1312"/>
      <c r="BZ79" s="1312"/>
      <c r="CA79" s="1312"/>
      <c r="CB79" s="1312"/>
      <c r="CC79" s="1312"/>
      <c r="CD79" s="1312"/>
      <c r="CE79" s="1312"/>
      <c r="CF79" s="1312">
        <v>8.5</v>
      </c>
      <c r="CG79" s="1312"/>
      <c r="CH79" s="1312"/>
      <c r="CI79" s="1312"/>
      <c r="CJ79" s="1312"/>
      <c r="CK79" s="1312"/>
      <c r="CL79" s="1312"/>
      <c r="CM79" s="1312"/>
      <c r="CN79" s="1312">
        <v>8.5</v>
      </c>
      <c r="CO79" s="1312"/>
      <c r="CP79" s="1312"/>
      <c r="CQ79" s="1312"/>
      <c r="CR79" s="1312"/>
      <c r="CS79" s="1312"/>
      <c r="CT79" s="1312"/>
      <c r="CU79" s="1312"/>
      <c r="CV79" s="1312">
        <v>8.4</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FlPddzc6kehLyE6PcRcyRXf495gIgiBqSJ7xGP1N2c0yECrRC1RyIRyfL+ffAoEVLQGu5BqU/rSgfG79WcNDmA==" saltValue="aojwP7MEDETEmJ2y3L9gQ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1" zoomScale="70" zoomScaleNormal="70" zoomScaleSheetLayoutView="70" workbookViewId="0">
      <selection activeCell="BS81" sqref="BS8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646</v>
      </c>
    </row>
  </sheetData>
  <sheetProtection algorithmName="SHA-512" hashValue="EnVab+N9jHCO3Nw82lZJvlRg8Ei/kWGbT0LmHGzQ2xjzDBHqXpOzoxtk14BYAKsPxmD96ExUTSM38o2h08PflQ==" saltValue="cX4s8/JjnbbAglg6Lrw0Vg=="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7" zoomScale="70" zoomScaleNormal="70" zoomScaleSheetLayoutView="55" workbookViewId="0">
      <selection activeCell="BS81" sqref="BS8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647</v>
      </c>
    </row>
  </sheetData>
  <sheetProtection algorithmName="SHA-512" hashValue="IbuWBwVHu9SoSouDZt1ADCuiU7a6vkOwDe5e6d6ESCoIp6DGwk2tvBy+aTqgZCzpOdbwsLp6hEDAQ+sJiFuQbQ==" saltValue="Y0AXDBl5xbUpLC/EundTsA=="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38</v>
      </c>
      <c r="E2" s="155"/>
      <c r="F2" s="156" t="s">
        <v>550</v>
      </c>
      <c r="G2" s="157"/>
      <c r="H2" s="158"/>
    </row>
    <row r="3" spans="1:8" x14ac:dyDescent="0.15">
      <c r="A3" s="154" t="s">
        <v>543</v>
      </c>
      <c r="B3" s="159"/>
      <c r="C3" s="160"/>
      <c r="D3" s="161">
        <v>70607</v>
      </c>
      <c r="E3" s="162"/>
      <c r="F3" s="163">
        <v>78864</v>
      </c>
      <c r="G3" s="164"/>
      <c r="H3" s="165"/>
    </row>
    <row r="4" spans="1:8" x14ac:dyDescent="0.15">
      <c r="A4" s="166"/>
      <c r="B4" s="167"/>
      <c r="C4" s="168"/>
      <c r="D4" s="169">
        <v>38141</v>
      </c>
      <c r="E4" s="170"/>
      <c r="F4" s="171">
        <v>46136</v>
      </c>
      <c r="G4" s="172"/>
      <c r="H4" s="173"/>
    </row>
    <row r="5" spans="1:8" x14ac:dyDescent="0.15">
      <c r="A5" s="154" t="s">
        <v>545</v>
      </c>
      <c r="B5" s="159"/>
      <c r="C5" s="160"/>
      <c r="D5" s="161">
        <v>117244</v>
      </c>
      <c r="E5" s="162"/>
      <c r="F5" s="163">
        <v>85042</v>
      </c>
      <c r="G5" s="164"/>
      <c r="H5" s="165"/>
    </row>
    <row r="6" spans="1:8" x14ac:dyDescent="0.15">
      <c r="A6" s="166"/>
      <c r="B6" s="167"/>
      <c r="C6" s="168"/>
      <c r="D6" s="169">
        <v>80810</v>
      </c>
      <c r="E6" s="170"/>
      <c r="F6" s="171">
        <v>50806</v>
      </c>
      <c r="G6" s="172"/>
      <c r="H6" s="173"/>
    </row>
    <row r="7" spans="1:8" x14ac:dyDescent="0.15">
      <c r="A7" s="154" t="s">
        <v>546</v>
      </c>
      <c r="B7" s="159"/>
      <c r="C7" s="160"/>
      <c r="D7" s="161">
        <v>76249</v>
      </c>
      <c r="E7" s="162"/>
      <c r="F7" s="163">
        <v>83774</v>
      </c>
      <c r="G7" s="164"/>
      <c r="H7" s="165"/>
    </row>
    <row r="8" spans="1:8" x14ac:dyDescent="0.15">
      <c r="A8" s="166"/>
      <c r="B8" s="167"/>
      <c r="C8" s="168"/>
      <c r="D8" s="169">
        <v>36208</v>
      </c>
      <c r="E8" s="170"/>
      <c r="F8" s="171">
        <v>52179</v>
      </c>
      <c r="G8" s="172"/>
      <c r="H8" s="173"/>
    </row>
    <row r="9" spans="1:8" x14ac:dyDescent="0.15">
      <c r="A9" s="154" t="s">
        <v>547</v>
      </c>
      <c r="B9" s="159"/>
      <c r="C9" s="160"/>
      <c r="D9" s="161">
        <v>192155</v>
      </c>
      <c r="E9" s="162"/>
      <c r="F9" s="163">
        <v>132981</v>
      </c>
      <c r="G9" s="164"/>
      <c r="H9" s="165"/>
    </row>
    <row r="10" spans="1:8" x14ac:dyDescent="0.15">
      <c r="A10" s="166"/>
      <c r="B10" s="167"/>
      <c r="C10" s="168"/>
      <c r="D10" s="169">
        <v>76135</v>
      </c>
      <c r="E10" s="170"/>
      <c r="F10" s="171">
        <v>56973</v>
      </c>
      <c r="G10" s="172"/>
      <c r="H10" s="173"/>
    </row>
    <row r="11" spans="1:8" x14ac:dyDescent="0.15">
      <c r="A11" s="154" t="s">
        <v>548</v>
      </c>
      <c r="B11" s="159"/>
      <c r="C11" s="160"/>
      <c r="D11" s="161">
        <v>131240</v>
      </c>
      <c r="E11" s="162"/>
      <c r="F11" s="163">
        <v>128523</v>
      </c>
      <c r="G11" s="164"/>
      <c r="H11" s="165"/>
    </row>
    <row r="12" spans="1:8" x14ac:dyDescent="0.15">
      <c r="A12" s="166"/>
      <c r="B12" s="167"/>
      <c r="C12" s="174"/>
      <c r="D12" s="169">
        <v>59658</v>
      </c>
      <c r="E12" s="170"/>
      <c r="F12" s="171">
        <v>56792</v>
      </c>
      <c r="G12" s="172"/>
      <c r="H12" s="173"/>
    </row>
    <row r="13" spans="1:8" x14ac:dyDescent="0.15">
      <c r="A13" s="154"/>
      <c r="B13" s="159"/>
      <c r="C13" s="175"/>
      <c r="D13" s="176">
        <v>117499</v>
      </c>
      <c r="E13" s="177"/>
      <c r="F13" s="178">
        <v>101837</v>
      </c>
      <c r="G13" s="179"/>
      <c r="H13" s="165"/>
    </row>
    <row r="14" spans="1:8" x14ac:dyDescent="0.15">
      <c r="A14" s="166"/>
      <c r="B14" s="167"/>
      <c r="C14" s="168"/>
      <c r="D14" s="169">
        <v>58190</v>
      </c>
      <c r="E14" s="170"/>
      <c r="F14" s="171">
        <v>52577</v>
      </c>
      <c r="G14" s="172"/>
      <c r="H14" s="173"/>
    </row>
    <row r="17" spans="1:11" x14ac:dyDescent="0.15">
      <c r="A17" s="150" t="s">
        <v>39</v>
      </c>
    </row>
    <row r="18" spans="1:11" x14ac:dyDescent="0.15">
      <c r="A18" s="180"/>
      <c r="B18" s="180" t="e">
        <f>#REF!</f>
        <v>#REF!</v>
      </c>
      <c r="C18" s="180" t="e">
        <f>#REF!</f>
        <v>#REF!</v>
      </c>
      <c r="D18" s="180" t="e">
        <f>#REF!</f>
        <v>#REF!</v>
      </c>
      <c r="E18" s="180" t="e">
        <f>#REF!</f>
        <v>#REF!</v>
      </c>
      <c r="F18" s="180" t="e">
        <f>#REF!</f>
        <v>#REF!</v>
      </c>
    </row>
    <row r="19" spans="1:11" x14ac:dyDescent="0.15">
      <c r="A19" s="180" t="s">
        <v>40</v>
      </c>
      <c r="B19" s="180" t="e">
        <f>ROUND(VALUE(SUBSTITUTE(#REF!,"▲","-")),2)</f>
        <v>#REF!</v>
      </c>
      <c r="C19" s="180" t="e">
        <f>ROUND(VALUE(SUBSTITUTE(#REF!,"▲","-")),2)</f>
        <v>#REF!</v>
      </c>
      <c r="D19" s="180" t="e">
        <f>ROUND(VALUE(SUBSTITUTE(#REF!,"▲","-")),2)</f>
        <v>#REF!</v>
      </c>
      <c r="E19" s="180" t="e">
        <f>ROUND(VALUE(SUBSTITUTE(#REF!,"▲","-")),2)</f>
        <v>#REF!</v>
      </c>
      <c r="F19" s="180" t="e">
        <f>ROUND(VALUE(SUBSTITUTE(#REF!,"▲","-")),2)</f>
        <v>#REF!</v>
      </c>
    </row>
    <row r="20" spans="1:11" x14ac:dyDescent="0.15">
      <c r="A20" s="180" t="s">
        <v>41</v>
      </c>
      <c r="B20" s="180" t="e">
        <f>ROUND(VALUE(SUBSTITUTE(#REF!,"▲","-")),2)</f>
        <v>#REF!</v>
      </c>
      <c r="C20" s="180" t="e">
        <f>ROUND(VALUE(SUBSTITUTE(#REF!,"▲","-")),2)</f>
        <v>#REF!</v>
      </c>
      <c r="D20" s="180" t="e">
        <f>ROUND(VALUE(SUBSTITUTE(#REF!,"▲","-")),2)</f>
        <v>#REF!</v>
      </c>
      <c r="E20" s="180" t="e">
        <f>ROUND(VALUE(SUBSTITUTE(#REF!,"▲","-")),2)</f>
        <v>#REF!</v>
      </c>
      <c r="F20" s="180" t="e">
        <f>ROUND(VALUE(SUBSTITUTE(#REF!,"▲","-")),2)</f>
        <v>#REF!</v>
      </c>
    </row>
    <row r="21" spans="1:11" x14ac:dyDescent="0.15">
      <c r="A21" s="180" t="s">
        <v>42</v>
      </c>
      <c r="B21" s="180" t="e">
        <f>IF(ISNUMBER(VALUE(SUBSTITUTE(#REF!,"▲","-"))),ROUND(VALUE(SUBSTITUTE(#REF!,"▲","-")),2),NA())</f>
        <v>#N/A</v>
      </c>
      <c r="C21" s="180" t="e">
        <f>IF(ISNUMBER(VALUE(SUBSTITUTE(#REF!,"▲","-"))),ROUND(VALUE(SUBSTITUTE(#REF!,"▲","-")),2),NA())</f>
        <v>#N/A</v>
      </c>
      <c r="D21" s="180" t="e">
        <f>IF(ISNUMBER(VALUE(SUBSTITUTE(#REF!,"▲","-"))),ROUND(VALUE(SUBSTITUTE(#REF!,"▲","-")),2),NA())</f>
        <v>#N/A</v>
      </c>
      <c r="E21" s="180" t="e">
        <f>IF(ISNUMBER(VALUE(SUBSTITUTE(#REF!,"▲","-"))),ROUND(VALUE(SUBSTITUTE(#REF!,"▲","-")),2),NA())</f>
        <v>#N/A</v>
      </c>
      <c r="F21" s="180" t="e">
        <f>IF(ISNUMBER(VALUE(SUBSTITUTE(#REF!,"▲","-"))),ROUND(VALUE(SUBSTITUTE(#REF!,"▲","-")),2),NA())</f>
        <v>#N/A</v>
      </c>
    </row>
    <row r="24" spans="1:11" x14ac:dyDescent="0.15">
      <c r="A24" s="150" t="s">
        <v>43</v>
      </c>
    </row>
    <row r="25" spans="1:11" x14ac:dyDescent="0.15">
      <c r="A25" s="181"/>
      <c r="B25" s="181" t="e">
        <f>#REF!</f>
        <v>#REF!</v>
      </c>
      <c r="C25" s="181"/>
      <c r="D25" s="181" t="e">
        <f>#REF!</f>
        <v>#REF!</v>
      </c>
      <c r="E25" s="181"/>
      <c r="F25" s="181" t="e">
        <f>#REF!</f>
        <v>#REF!</v>
      </c>
      <c r="G25" s="181"/>
      <c r="H25" s="181" t="e">
        <f>#REF!</f>
        <v>#REF!</v>
      </c>
      <c r="I25" s="181"/>
      <c r="J25" s="181" t="e">
        <f>#REF!</f>
        <v>#REF!</v>
      </c>
      <c r="K25" s="181"/>
    </row>
    <row r="26" spans="1:11" x14ac:dyDescent="0.15">
      <c r="A26" s="181"/>
      <c r="B26" s="181" t="s">
        <v>44</v>
      </c>
      <c r="C26" s="181" t="s">
        <v>45</v>
      </c>
      <c r="D26" s="181" t="s">
        <v>44</v>
      </c>
      <c r="E26" s="181" t="s">
        <v>45</v>
      </c>
      <c r="F26" s="181" t="s">
        <v>44</v>
      </c>
      <c r="G26" s="181" t="s">
        <v>45</v>
      </c>
      <c r="H26" s="181" t="s">
        <v>44</v>
      </c>
      <c r="I26" s="181" t="s">
        <v>45</v>
      </c>
      <c r="J26" s="181" t="s">
        <v>44</v>
      </c>
      <c r="K26" s="181" t="s">
        <v>45</v>
      </c>
    </row>
    <row r="27" spans="1:11" x14ac:dyDescent="0.15">
      <c r="A27" s="181" t="e">
        <f>IF(#REF!="",NA(),#REF!)</f>
        <v>#REF!</v>
      </c>
      <c r="B27" s="181" t="e">
        <f>IF(ROUND(VALUE(SUBSTITUTE(#REF!,"▲", "-")), 2) &lt; 0, ABS(ROUND(VALUE(SUBSTITUTE(#REF!,"▲", "-")), 2)), NA())</f>
        <v>#REF!</v>
      </c>
      <c r="C27" s="181" t="e">
        <f>IF(ROUND(VALUE(SUBSTITUTE(#REF!,"▲", "-")), 2) &gt;= 0, ABS(ROUND(VALUE(SUBSTITUTE(#REF!,"▲", "-")), 2)), NA())</f>
        <v>#REF!</v>
      </c>
      <c r="D27" s="181" t="e">
        <f>IF(ROUND(VALUE(SUBSTITUTE(#REF!,"▲", "-")), 2) &lt; 0, ABS(ROUND(VALUE(SUBSTITUTE(#REF!,"▲", "-")), 2)), NA())</f>
        <v>#REF!</v>
      </c>
      <c r="E27" s="181" t="e">
        <f>IF(ROUND(VALUE(SUBSTITUTE(#REF!,"▲", "-")), 2) &gt;= 0, ABS(ROUND(VALUE(SUBSTITUTE(#REF!,"▲", "-")), 2)), NA())</f>
        <v>#REF!</v>
      </c>
      <c r="F27" s="181" t="e">
        <f>IF(ROUND(VALUE(SUBSTITUTE(#REF!,"▲", "-")), 2) &lt; 0, ABS(ROUND(VALUE(SUBSTITUTE(#REF!,"▲", "-")), 2)), NA())</f>
        <v>#REF!</v>
      </c>
      <c r="G27" s="181" t="e">
        <f>IF(ROUND(VALUE(SUBSTITUTE(#REF!,"▲", "-")), 2) &gt;= 0, ABS(ROUND(VALUE(SUBSTITUTE(#REF!,"▲", "-")), 2)), NA())</f>
        <v>#REF!</v>
      </c>
      <c r="H27" s="181" t="e">
        <f>IF(ROUND(VALUE(SUBSTITUTE(#REF!,"▲", "-")), 2) &lt; 0, ABS(ROUND(VALUE(SUBSTITUTE(#REF!,"▲", "-")), 2)), NA())</f>
        <v>#REF!</v>
      </c>
      <c r="I27" s="181" t="e">
        <f>IF(ROUND(VALUE(SUBSTITUTE(#REF!,"▲", "-")), 2) &gt;= 0, ABS(ROUND(VALUE(SUBSTITUTE(#REF!,"▲", "-")), 2)), NA())</f>
        <v>#REF!</v>
      </c>
      <c r="J27" s="181" t="e">
        <f>IF(ROUND(VALUE(SUBSTITUTE(#REF!,"▲", "-")), 2) &lt; 0, ABS(ROUND(VALUE(SUBSTITUTE(#REF!,"▲", "-")), 2)), NA())</f>
        <v>#REF!</v>
      </c>
      <c r="K27" s="181" t="e">
        <f>IF(ROUND(VALUE(SUBSTITUTE(#REF!,"▲", "-")), 2) &gt;= 0, ABS(ROUND(VALUE(SUBSTITUTE(#REF!,"▲", "-")), 2)), NA())</f>
        <v>#REF!</v>
      </c>
    </row>
    <row r="28" spans="1:11" x14ac:dyDescent="0.15">
      <c r="A28" s="181" t="e">
        <f>IF(#REF!="",NA(),#REF!)</f>
        <v>#REF!</v>
      </c>
      <c r="B28" s="181" t="e">
        <f>IF(ROUND(VALUE(SUBSTITUTE(#REF!,"▲", "-")), 2) &lt; 0, ABS(ROUND(VALUE(SUBSTITUTE(#REF!,"▲", "-")), 2)), NA())</f>
        <v>#REF!</v>
      </c>
      <c r="C28" s="181" t="e">
        <f>IF(ROUND(VALUE(SUBSTITUTE(#REF!,"▲", "-")), 2) &gt;= 0, ABS(ROUND(VALUE(SUBSTITUTE(#REF!,"▲", "-")), 2)), NA())</f>
        <v>#REF!</v>
      </c>
      <c r="D28" s="181" t="e">
        <f>IF(ROUND(VALUE(SUBSTITUTE(#REF!,"▲", "-")), 2) &lt; 0, ABS(ROUND(VALUE(SUBSTITUTE(#REF!,"▲", "-")), 2)), NA())</f>
        <v>#REF!</v>
      </c>
      <c r="E28" s="181" t="e">
        <f>IF(ROUND(VALUE(SUBSTITUTE(#REF!,"▲", "-")), 2) &gt;= 0, ABS(ROUND(VALUE(SUBSTITUTE(#REF!,"▲", "-")), 2)), NA())</f>
        <v>#REF!</v>
      </c>
      <c r="F28" s="181" t="e">
        <f>IF(ROUND(VALUE(SUBSTITUTE(#REF!,"▲", "-")), 2) &lt; 0, ABS(ROUND(VALUE(SUBSTITUTE(#REF!,"▲", "-")), 2)), NA())</f>
        <v>#REF!</v>
      </c>
      <c r="G28" s="181" t="e">
        <f>IF(ROUND(VALUE(SUBSTITUTE(#REF!,"▲", "-")), 2) &gt;= 0, ABS(ROUND(VALUE(SUBSTITUTE(#REF!,"▲", "-")), 2)), NA())</f>
        <v>#REF!</v>
      </c>
      <c r="H28" s="181" t="e">
        <f>IF(ROUND(VALUE(SUBSTITUTE(#REF!,"▲", "-")), 2) &lt; 0, ABS(ROUND(VALUE(SUBSTITUTE(#REF!,"▲", "-")), 2)), NA())</f>
        <v>#REF!</v>
      </c>
      <c r="I28" s="181" t="e">
        <f>IF(ROUND(VALUE(SUBSTITUTE(#REF!,"▲", "-")), 2) &gt;= 0, ABS(ROUND(VALUE(SUBSTITUTE(#REF!,"▲", "-")), 2)), NA())</f>
        <v>#REF!</v>
      </c>
      <c r="J28" s="181" t="e">
        <f>IF(ROUND(VALUE(SUBSTITUTE(#REF!,"▲", "-")), 2) &lt; 0, ABS(ROUND(VALUE(SUBSTITUTE(#REF!,"▲", "-")), 2)), NA())</f>
        <v>#REF!</v>
      </c>
      <c r="K28" s="181" t="e">
        <f>IF(ROUND(VALUE(SUBSTITUTE(#REF!,"▲", "-")), 2) &gt;= 0, ABS(ROUND(VALUE(SUBSTITUTE(#REF!,"▲", "-")), 2)), NA())</f>
        <v>#REF!</v>
      </c>
    </row>
    <row r="29" spans="1:11" x14ac:dyDescent="0.15">
      <c r="A29" s="181" t="e">
        <f>IF(#REF!="",NA(),#REF!)</f>
        <v>#REF!</v>
      </c>
      <c r="B29" s="181" t="e">
        <f>IF(ROUND(VALUE(SUBSTITUTE(#REF!,"▲", "-")), 2) &lt; 0, ABS(ROUND(VALUE(SUBSTITUTE(#REF!,"▲", "-")), 2)), NA())</f>
        <v>#REF!</v>
      </c>
      <c r="C29" s="181" t="e">
        <f>IF(ROUND(VALUE(SUBSTITUTE(#REF!,"▲", "-")), 2) &gt;= 0, ABS(ROUND(VALUE(SUBSTITUTE(#REF!,"▲", "-")), 2)), NA())</f>
        <v>#REF!</v>
      </c>
      <c r="D29" s="181" t="e">
        <f>IF(ROUND(VALUE(SUBSTITUTE(#REF!,"▲", "-")), 2) &lt; 0, ABS(ROUND(VALUE(SUBSTITUTE(#REF!,"▲", "-")), 2)), NA())</f>
        <v>#REF!</v>
      </c>
      <c r="E29" s="181" t="e">
        <f>IF(ROUND(VALUE(SUBSTITUTE(#REF!,"▲", "-")), 2) &gt;= 0, ABS(ROUND(VALUE(SUBSTITUTE(#REF!,"▲", "-")), 2)), NA())</f>
        <v>#REF!</v>
      </c>
      <c r="F29" s="181" t="e">
        <f>IF(ROUND(VALUE(SUBSTITUTE(#REF!,"▲", "-")), 2) &lt; 0, ABS(ROUND(VALUE(SUBSTITUTE(#REF!,"▲", "-")), 2)), NA())</f>
        <v>#REF!</v>
      </c>
      <c r="G29" s="181" t="e">
        <f>IF(ROUND(VALUE(SUBSTITUTE(#REF!,"▲", "-")), 2) &gt;= 0, ABS(ROUND(VALUE(SUBSTITUTE(#REF!,"▲", "-")), 2)), NA())</f>
        <v>#REF!</v>
      </c>
      <c r="H29" s="181" t="e">
        <f>IF(ROUND(VALUE(SUBSTITUTE(#REF!,"▲", "-")), 2) &lt; 0, ABS(ROUND(VALUE(SUBSTITUTE(#REF!,"▲", "-")), 2)), NA())</f>
        <v>#REF!</v>
      </c>
      <c r="I29" s="181" t="e">
        <f>IF(ROUND(VALUE(SUBSTITUTE(#REF!,"▲", "-")), 2) &gt;= 0, ABS(ROUND(VALUE(SUBSTITUTE(#REF!,"▲", "-")), 2)), NA())</f>
        <v>#REF!</v>
      </c>
      <c r="J29" s="181" t="e">
        <f>IF(ROUND(VALUE(SUBSTITUTE(#REF!,"▲", "-")), 2) &lt; 0, ABS(ROUND(VALUE(SUBSTITUTE(#REF!,"▲", "-")), 2)), NA())</f>
        <v>#REF!</v>
      </c>
      <c r="K29" s="181" t="e">
        <f>IF(ROUND(VALUE(SUBSTITUTE(#REF!,"▲", "-")), 2) &gt;= 0, ABS(ROUND(VALUE(SUBSTITUTE(#REF!,"▲", "-")), 2)), NA())</f>
        <v>#REF!</v>
      </c>
    </row>
    <row r="30" spans="1:11" x14ac:dyDescent="0.15">
      <c r="A30" s="181" t="e">
        <f>IF(#REF!="",NA(),#REF!)</f>
        <v>#REF!</v>
      </c>
      <c r="B30" s="181" t="e">
        <f>IF(ROUND(VALUE(SUBSTITUTE(#REF!,"▲", "-")), 2) &lt; 0, ABS(ROUND(VALUE(SUBSTITUTE(#REF!,"▲", "-")), 2)), NA())</f>
        <v>#REF!</v>
      </c>
      <c r="C30" s="181" t="e">
        <f>IF(ROUND(VALUE(SUBSTITUTE(#REF!,"▲", "-")), 2) &gt;= 0, ABS(ROUND(VALUE(SUBSTITUTE(#REF!,"▲", "-")), 2)), NA())</f>
        <v>#REF!</v>
      </c>
      <c r="D30" s="181" t="e">
        <f>IF(ROUND(VALUE(SUBSTITUTE(#REF!,"▲", "-")), 2) &lt; 0, ABS(ROUND(VALUE(SUBSTITUTE(#REF!,"▲", "-")), 2)), NA())</f>
        <v>#REF!</v>
      </c>
      <c r="E30" s="181" t="e">
        <f>IF(ROUND(VALUE(SUBSTITUTE(#REF!,"▲", "-")), 2) &gt;= 0, ABS(ROUND(VALUE(SUBSTITUTE(#REF!,"▲", "-")), 2)), NA())</f>
        <v>#REF!</v>
      </c>
      <c r="F30" s="181" t="e">
        <f>IF(ROUND(VALUE(SUBSTITUTE(#REF!,"▲", "-")), 2) &lt; 0, ABS(ROUND(VALUE(SUBSTITUTE(#REF!,"▲", "-")), 2)), NA())</f>
        <v>#REF!</v>
      </c>
      <c r="G30" s="181" t="e">
        <f>IF(ROUND(VALUE(SUBSTITUTE(#REF!,"▲", "-")), 2) &gt;= 0, ABS(ROUND(VALUE(SUBSTITUTE(#REF!,"▲", "-")), 2)), NA())</f>
        <v>#REF!</v>
      </c>
      <c r="H30" s="181" t="e">
        <f>IF(ROUND(VALUE(SUBSTITUTE(#REF!,"▲", "-")), 2) &lt; 0, ABS(ROUND(VALUE(SUBSTITUTE(#REF!,"▲", "-")), 2)), NA())</f>
        <v>#REF!</v>
      </c>
      <c r="I30" s="181" t="e">
        <f>IF(ROUND(VALUE(SUBSTITUTE(#REF!,"▲", "-")), 2) &gt;= 0, ABS(ROUND(VALUE(SUBSTITUTE(#REF!,"▲", "-")), 2)), NA())</f>
        <v>#REF!</v>
      </c>
      <c r="J30" s="181" t="e">
        <f>IF(ROUND(VALUE(SUBSTITUTE(#REF!,"▲", "-")), 2) &lt; 0, ABS(ROUND(VALUE(SUBSTITUTE(#REF!,"▲", "-")), 2)), NA())</f>
        <v>#REF!</v>
      </c>
      <c r="K30" s="181" t="e">
        <f>IF(ROUND(VALUE(SUBSTITUTE(#REF!,"▲", "-")), 2) &gt;= 0, ABS(ROUND(VALUE(SUBSTITUTE(#REF!,"▲", "-")), 2)), NA())</f>
        <v>#REF!</v>
      </c>
    </row>
    <row r="31" spans="1:11" x14ac:dyDescent="0.15">
      <c r="A31" s="181" t="e">
        <f>IF(#REF!="",NA(),#REF!)</f>
        <v>#REF!</v>
      </c>
      <c r="B31" s="181" t="e">
        <f>IF(ROUND(VALUE(SUBSTITUTE(#REF!,"▲", "-")), 2) &lt; 0, ABS(ROUND(VALUE(SUBSTITUTE(#REF!,"▲", "-")), 2)), NA())</f>
        <v>#REF!</v>
      </c>
      <c r="C31" s="181" t="e">
        <f>IF(ROUND(VALUE(SUBSTITUTE(#REF!,"▲", "-")), 2) &gt;= 0, ABS(ROUND(VALUE(SUBSTITUTE(#REF!,"▲", "-")), 2)), NA())</f>
        <v>#REF!</v>
      </c>
      <c r="D31" s="181" t="e">
        <f>IF(ROUND(VALUE(SUBSTITUTE(#REF!,"▲", "-")), 2) &lt; 0, ABS(ROUND(VALUE(SUBSTITUTE(#REF!,"▲", "-")), 2)), NA())</f>
        <v>#REF!</v>
      </c>
      <c r="E31" s="181" t="e">
        <f>IF(ROUND(VALUE(SUBSTITUTE(#REF!,"▲", "-")), 2) &gt;= 0, ABS(ROUND(VALUE(SUBSTITUTE(#REF!,"▲", "-")), 2)), NA())</f>
        <v>#REF!</v>
      </c>
      <c r="F31" s="181" t="e">
        <f>IF(ROUND(VALUE(SUBSTITUTE(#REF!,"▲", "-")), 2) &lt; 0, ABS(ROUND(VALUE(SUBSTITUTE(#REF!,"▲", "-")), 2)), NA())</f>
        <v>#REF!</v>
      </c>
      <c r="G31" s="181" t="e">
        <f>IF(ROUND(VALUE(SUBSTITUTE(#REF!,"▲", "-")), 2) &gt;= 0, ABS(ROUND(VALUE(SUBSTITUTE(#REF!,"▲", "-")), 2)), NA())</f>
        <v>#REF!</v>
      </c>
      <c r="H31" s="181" t="e">
        <f>IF(ROUND(VALUE(SUBSTITUTE(#REF!,"▲", "-")), 2) &lt; 0, ABS(ROUND(VALUE(SUBSTITUTE(#REF!,"▲", "-")), 2)), NA())</f>
        <v>#REF!</v>
      </c>
      <c r="I31" s="181" t="e">
        <f>IF(ROUND(VALUE(SUBSTITUTE(#REF!,"▲", "-")), 2) &gt;= 0, ABS(ROUND(VALUE(SUBSTITUTE(#REF!,"▲", "-")), 2)), NA())</f>
        <v>#REF!</v>
      </c>
      <c r="J31" s="181" t="e">
        <f>IF(ROUND(VALUE(SUBSTITUTE(#REF!,"▲", "-")), 2) &lt; 0, ABS(ROUND(VALUE(SUBSTITUTE(#REF!,"▲", "-")), 2)), NA())</f>
        <v>#REF!</v>
      </c>
      <c r="K31" s="181" t="e">
        <f>IF(ROUND(VALUE(SUBSTITUTE(#REF!,"▲", "-")), 2) &gt;= 0, ABS(ROUND(VALUE(SUBSTITUTE(#REF!,"▲", "-")), 2)), NA())</f>
        <v>#REF!</v>
      </c>
    </row>
    <row r="32" spans="1:11" x14ac:dyDescent="0.15">
      <c r="A32" s="181" t="e">
        <f>IF(#REF!="",NA(),#REF!)</f>
        <v>#REF!</v>
      </c>
      <c r="B32" s="181" t="e">
        <f>IF(ROUND(VALUE(SUBSTITUTE(#REF!,"▲", "-")), 2) &lt; 0, ABS(ROUND(VALUE(SUBSTITUTE(#REF!,"▲", "-")), 2)), NA())</f>
        <v>#REF!</v>
      </c>
      <c r="C32" s="181" t="e">
        <f>IF(ROUND(VALUE(SUBSTITUTE(#REF!,"▲", "-")), 2) &gt;= 0, ABS(ROUND(VALUE(SUBSTITUTE(#REF!,"▲", "-")), 2)), NA())</f>
        <v>#REF!</v>
      </c>
      <c r="D32" s="181" t="e">
        <f>IF(ROUND(VALUE(SUBSTITUTE(#REF!,"▲", "-")), 2) &lt; 0, ABS(ROUND(VALUE(SUBSTITUTE(#REF!,"▲", "-")), 2)), NA())</f>
        <v>#REF!</v>
      </c>
      <c r="E32" s="181" t="e">
        <f>IF(ROUND(VALUE(SUBSTITUTE(#REF!,"▲", "-")), 2) &gt;= 0, ABS(ROUND(VALUE(SUBSTITUTE(#REF!,"▲", "-")), 2)), NA())</f>
        <v>#REF!</v>
      </c>
      <c r="F32" s="181" t="e">
        <f>IF(ROUND(VALUE(SUBSTITUTE(#REF!,"▲", "-")), 2) &lt; 0, ABS(ROUND(VALUE(SUBSTITUTE(#REF!,"▲", "-")), 2)), NA())</f>
        <v>#REF!</v>
      </c>
      <c r="G32" s="181" t="e">
        <f>IF(ROUND(VALUE(SUBSTITUTE(#REF!,"▲", "-")), 2) &gt;= 0, ABS(ROUND(VALUE(SUBSTITUTE(#REF!,"▲", "-")), 2)), NA())</f>
        <v>#REF!</v>
      </c>
      <c r="H32" s="181" t="e">
        <f>IF(ROUND(VALUE(SUBSTITUTE(#REF!,"▲", "-")), 2) &lt; 0, ABS(ROUND(VALUE(SUBSTITUTE(#REF!,"▲", "-")), 2)), NA())</f>
        <v>#REF!</v>
      </c>
      <c r="I32" s="181" t="e">
        <f>IF(ROUND(VALUE(SUBSTITUTE(#REF!,"▲", "-")), 2) &gt;= 0, ABS(ROUND(VALUE(SUBSTITUTE(#REF!,"▲", "-")), 2)), NA())</f>
        <v>#REF!</v>
      </c>
      <c r="J32" s="181" t="e">
        <f>IF(ROUND(VALUE(SUBSTITUTE(#REF!,"▲", "-")), 2) &lt; 0, ABS(ROUND(VALUE(SUBSTITUTE(#REF!,"▲", "-")), 2)), NA())</f>
        <v>#REF!</v>
      </c>
      <c r="K32" s="181" t="e">
        <f>IF(ROUND(VALUE(SUBSTITUTE(#REF!,"▲", "-")), 2) &gt;= 0, ABS(ROUND(VALUE(SUBSTITUTE(#REF!,"▲", "-")), 2)), NA())</f>
        <v>#REF!</v>
      </c>
    </row>
    <row r="33" spans="1:16" x14ac:dyDescent="0.15">
      <c r="A33" s="181" t="e">
        <f>IF(#REF!="",NA(),#REF!)</f>
        <v>#REF!</v>
      </c>
      <c r="B33" s="181" t="e">
        <f>IF(ROUND(VALUE(SUBSTITUTE(#REF!,"▲", "-")), 2) &lt; 0, ABS(ROUND(VALUE(SUBSTITUTE(#REF!,"▲", "-")), 2)), NA())</f>
        <v>#REF!</v>
      </c>
      <c r="C33" s="181" t="e">
        <f>IF(ROUND(VALUE(SUBSTITUTE(#REF!,"▲", "-")), 2) &gt;= 0, ABS(ROUND(VALUE(SUBSTITUTE(#REF!,"▲", "-")), 2)), NA())</f>
        <v>#REF!</v>
      </c>
      <c r="D33" s="181" t="e">
        <f>IF(ROUND(VALUE(SUBSTITUTE(#REF!,"▲", "-")), 2) &lt; 0, ABS(ROUND(VALUE(SUBSTITUTE(#REF!,"▲", "-")), 2)), NA())</f>
        <v>#REF!</v>
      </c>
      <c r="E33" s="181" t="e">
        <f>IF(ROUND(VALUE(SUBSTITUTE(#REF!,"▲", "-")), 2) &gt;= 0, ABS(ROUND(VALUE(SUBSTITUTE(#REF!,"▲", "-")), 2)), NA())</f>
        <v>#REF!</v>
      </c>
      <c r="F33" s="181" t="e">
        <f>IF(ROUND(VALUE(SUBSTITUTE(#REF!,"▲", "-")), 2) &lt; 0, ABS(ROUND(VALUE(SUBSTITUTE(#REF!,"▲", "-")), 2)), NA())</f>
        <v>#REF!</v>
      </c>
      <c r="G33" s="181" t="e">
        <f>IF(ROUND(VALUE(SUBSTITUTE(#REF!,"▲", "-")), 2) &gt;= 0, ABS(ROUND(VALUE(SUBSTITUTE(#REF!,"▲", "-")), 2)), NA())</f>
        <v>#REF!</v>
      </c>
      <c r="H33" s="181" t="e">
        <f>IF(ROUND(VALUE(SUBSTITUTE(#REF!,"▲", "-")), 2) &lt; 0, ABS(ROUND(VALUE(SUBSTITUTE(#REF!,"▲", "-")), 2)), NA())</f>
        <v>#REF!</v>
      </c>
      <c r="I33" s="181" t="e">
        <f>IF(ROUND(VALUE(SUBSTITUTE(#REF!,"▲", "-")), 2) &gt;= 0, ABS(ROUND(VALUE(SUBSTITUTE(#REF!,"▲", "-")), 2)), NA())</f>
        <v>#REF!</v>
      </c>
      <c r="J33" s="181" t="e">
        <f>IF(ROUND(VALUE(SUBSTITUTE(#REF!,"▲", "-")), 2) &lt; 0, ABS(ROUND(VALUE(SUBSTITUTE(#REF!,"▲", "-")), 2)), NA())</f>
        <v>#REF!</v>
      </c>
      <c r="K33" s="181" t="e">
        <f>IF(ROUND(VALUE(SUBSTITUTE(#REF!,"▲", "-")), 2) &gt;= 0, ABS(ROUND(VALUE(SUBSTITUTE(#REF!,"▲", "-")), 2)), NA())</f>
        <v>#REF!</v>
      </c>
    </row>
    <row r="34" spans="1:16" x14ac:dyDescent="0.15">
      <c r="A34" s="181" t="e">
        <f>IF(#REF!="",NA(),#REF!)</f>
        <v>#REF!</v>
      </c>
      <c r="B34" s="181" t="e">
        <f>IF(ROUND(VALUE(SUBSTITUTE(#REF!,"▲", "-")), 2) &lt; 0, ABS(ROUND(VALUE(SUBSTITUTE(#REF!,"▲", "-")), 2)), NA())</f>
        <v>#REF!</v>
      </c>
      <c r="C34" s="181" t="e">
        <f>IF(ROUND(VALUE(SUBSTITUTE(#REF!,"▲", "-")), 2) &gt;= 0, ABS(ROUND(VALUE(SUBSTITUTE(#REF!,"▲", "-")), 2)), NA())</f>
        <v>#REF!</v>
      </c>
      <c r="D34" s="181" t="e">
        <f>IF(ROUND(VALUE(SUBSTITUTE(#REF!,"▲", "-")), 2) &lt; 0, ABS(ROUND(VALUE(SUBSTITUTE(#REF!,"▲", "-")), 2)), NA())</f>
        <v>#REF!</v>
      </c>
      <c r="E34" s="181" t="e">
        <f>IF(ROUND(VALUE(SUBSTITUTE(#REF!,"▲", "-")), 2) &gt;= 0, ABS(ROUND(VALUE(SUBSTITUTE(#REF!,"▲", "-")), 2)), NA())</f>
        <v>#REF!</v>
      </c>
      <c r="F34" s="181" t="e">
        <f>IF(ROUND(VALUE(SUBSTITUTE(#REF!,"▲", "-")), 2) &lt; 0, ABS(ROUND(VALUE(SUBSTITUTE(#REF!,"▲", "-")), 2)), NA())</f>
        <v>#REF!</v>
      </c>
      <c r="G34" s="181" t="e">
        <f>IF(ROUND(VALUE(SUBSTITUTE(#REF!,"▲", "-")), 2) &gt;= 0, ABS(ROUND(VALUE(SUBSTITUTE(#REF!,"▲", "-")), 2)), NA())</f>
        <v>#REF!</v>
      </c>
      <c r="H34" s="181" t="e">
        <f>IF(ROUND(VALUE(SUBSTITUTE(#REF!,"▲", "-")), 2) &lt; 0, ABS(ROUND(VALUE(SUBSTITUTE(#REF!,"▲", "-")), 2)), NA())</f>
        <v>#REF!</v>
      </c>
      <c r="I34" s="181" t="e">
        <f>IF(ROUND(VALUE(SUBSTITUTE(#REF!,"▲", "-")), 2) &gt;= 0, ABS(ROUND(VALUE(SUBSTITUTE(#REF!,"▲", "-")), 2)), NA())</f>
        <v>#REF!</v>
      </c>
      <c r="J34" s="181" t="e">
        <f>IF(ROUND(VALUE(SUBSTITUTE(#REF!,"▲", "-")), 2) &lt; 0, ABS(ROUND(VALUE(SUBSTITUTE(#REF!,"▲", "-")), 2)), NA())</f>
        <v>#REF!</v>
      </c>
      <c r="K34" s="181" t="e">
        <f>IF(ROUND(VALUE(SUBSTITUTE(#REF!,"▲", "-")), 2) &gt;= 0, ABS(ROUND(VALUE(SUBSTITUTE(#REF!,"▲", "-")), 2)), NA())</f>
        <v>#REF!</v>
      </c>
    </row>
    <row r="35" spans="1:16" x14ac:dyDescent="0.15">
      <c r="A35" s="181" t="e">
        <f>IF(#REF!="",NA(),#REF!)</f>
        <v>#REF!</v>
      </c>
      <c r="B35" s="181" t="e">
        <f>IF(ROUND(VALUE(SUBSTITUTE(#REF!,"▲", "-")), 2) &lt; 0, ABS(ROUND(VALUE(SUBSTITUTE(#REF!,"▲", "-")), 2)), NA())</f>
        <v>#REF!</v>
      </c>
      <c r="C35" s="181" t="e">
        <f>IF(ROUND(VALUE(SUBSTITUTE(#REF!,"▲", "-")), 2) &gt;= 0, ABS(ROUND(VALUE(SUBSTITUTE(#REF!,"▲", "-")), 2)), NA())</f>
        <v>#REF!</v>
      </c>
      <c r="D35" s="181" t="e">
        <f>IF(ROUND(VALUE(SUBSTITUTE(#REF!,"▲", "-")), 2) &lt; 0, ABS(ROUND(VALUE(SUBSTITUTE(#REF!,"▲", "-")), 2)), NA())</f>
        <v>#REF!</v>
      </c>
      <c r="E35" s="181" t="e">
        <f>IF(ROUND(VALUE(SUBSTITUTE(#REF!,"▲", "-")), 2) &gt;= 0, ABS(ROUND(VALUE(SUBSTITUTE(#REF!,"▲", "-")), 2)), NA())</f>
        <v>#REF!</v>
      </c>
      <c r="F35" s="181" t="e">
        <f>IF(ROUND(VALUE(SUBSTITUTE(#REF!,"▲", "-")), 2) &lt; 0, ABS(ROUND(VALUE(SUBSTITUTE(#REF!,"▲", "-")), 2)), NA())</f>
        <v>#REF!</v>
      </c>
      <c r="G35" s="181" t="e">
        <f>IF(ROUND(VALUE(SUBSTITUTE(#REF!,"▲", "-")), 2) &gt;= 0, ABS(ROUND(VALUE(SUBSTITUTE(#REF!,"▲", "-")), 2)), NA())</f>
        <v>#REF!</v>
      </c>
      <c r="H35" s="181" t="e">
        <f>IF(ROUND(VALUE(SUBSTITUTE(#REF!,"▲", "-")), 2) &lt; 0, ABS(ROUND(VALUE(SUBSTITUTE(#REF!,"▲", "-")), 2)), NA())</f>
        <v>#REF!</v>
      </c>
      <c r="I35" s="181" t="e">
        <f>IF(ROUND(VALUE(SUBSTITUTE(#REF!,"▲", "-")), 2) &gt;= 0, ABS(ROUND(VALUE(SUBSTITUTE(#REF!,"▲", "-")), 2)), NA())</f>
        <v>#REF!</v>
      </c>
      <c r="J35" s="181" t="e">
        <f>IF(ROUND(VALUE(SUBSTITUTE(#REF!,"▲", "-")), 2) &lt; 0, ABS(ROUND(VALUE(SUBSTITUTE(#REF!,"▲", "-")), 2)), NA())</f>
        <v>#REF!</v>
      </c>
      <c r="K35" s="181" t="e">
        <f>IF(ROUND(VALUE(SUBSTITUTE(#REF!,"▲", "-")), 2) &gt;= 0, ABS(ROUND(VALUE(SUBSTITUTE(#REF!,"▲", "-")), 2)), NA())</f>
        <v>#REF!</v>
      </c>
    </row>
    <row r="36" spans="1:16" x14ac:dyDescent="0.15">
      <c r="A36" s="181" t="e">
        <f>IF(#REF!="",NA(),#REF!)</f>
        <v>#REF!</v>
      </c>
      <c r="B36" s="181" t="e">
        <f>IF(ROUND(VALUE(SUBSTITUTE(#REF!,"▲", "-")), 2) &lt; 0, ABS(ROUND(VALUE(SUBSTITUTE(#REF!,"▲", "-")), 2)), NA())</f>
        <v>#REF!</v>
      </c>
      <c r="C36" s="181" t="e">
        <f>IF(ROUND(VALUE(SUBSTITUTE(#REF!,"▲", "-")), 2) &gt;= 0, ABS(ROUND(VALUE(SUBSTITUTE(#REF!,"▲", "-")), 2)), NA())</f>
        <v>#REF!</v>
      </c>
      <c r="D36" s="181" t="e">
        <f>IF(ROUND(VALUE(SUBSTITUTE(#REF!,"▲", "-")), 2) &lt; 0, ABS(ROUND(VALUE(SUBSTITUTE(#REF!,"▲", "-")), 2)), NA())</f>
        <v>#REF!</v>
      </c>
      <c r="E36" s="181" t="e">
        <f>IF(ROUND(VALUE(SUBSTITUTE(#REF!,"▲", "-")), 2) &gt;= 0, ABS(ROUND(VALUE(SUBSTITUTE(#REF!,"▲", "-")), 2)), NA())</f>
        <v>#REF!</v>
      </c>
      <c r="F36" s="181" t="e">
        <f>IF(ROUND(VALUE(SUBSTITUTE(#REF!,"▲", "-")), 2) &lt; 0, ABS(ROUND(VALUE(SUBSTITUTE(#REF!,"▲", "-")), 2)), NA())</f>
        <v>#REF!</v>
      </c>
      <c r="G36" s="181" t="e">
        <f>IF(ROUND(VALUE(SUBSTITUTE(#REF!,"▲", "-")), 2) &gt;= 0, ABS(ROUND(VALUE(SUBSTITUTE(#REF!,"▲", "-")), 2)), NA())</f>
        <v>#REF!</v>
      </c>
      <c r="H36" s="181" t="e">
        <f>IF(ROUND(VALUE(SUBSTITUTE(#REF!,"▲", "-")), 2) &lt; 0, ABS(ROUND(VALUE(SUBSTITUTE(#REF!,"▲", "-")), 2)), NA())</f>
        <v>#REF!</v>
      </c>
      <c r="I36" s="181" t="e">
        <f>IF(ROUND(VALUE(SUBSTITUTE(#REF!,"▲", "-")), 2) &gt;= 0, ABS(ROUND(VALUE(SUBSTITUTE(#REF!,"▲", "-")), 2)), NA())</f>
        <v>#REF!</v>
      </c>
      <c r="J36" s="181" t="e">
        <f>IF(ROUND(VALUE(SUBSTITUTE(#REF!,"▲", "-")), 2) &lt; 0, ABS(ROUND(VALUE(SUBSTITUTE(#REF!,"▲", "-")), 2)), NA())</f>
        <v>#REF!</v>
      </c>
      <c r="K36" s="181" t="e">
        <f>IF(ROUND(VALUE(SUBSTITUTE(#REF!,"▲", "-")), 2) &gt;= 0, ABS(ROUND(VALUE(SUBSTITUTE(#REF!,"▲", "-")), 2)), NA())</f>
        <v>#REF!</v>
      </c>
    </row>
    <row r="39" spans="1:16" x14ac:dyDescent="0.15">
      <c r="A39" s="150" t="s">
        <v>46</v>
      </c>
    </row>
    <row r="40" spans="1:16" x14ac:dyDescent="0.15">
      <c r="A40" s="182"/>
      <c r="B40" s="182" t="e">
        <f>#REF!</f>
        <v>#REF!</v>
      </c>
      <c r="C40" s="182"/>
      <c r="D40" s="182"/>
      <c r="E40" s="182" t="e">
        <f>#REF!</f>
        <v>#REF!</v>
      </c>
      <c r="F40" s="182"/>
      <c r="G40" s="182"/>
      <c r="H40" s="182" t="e">
        <f>#REF!</f>
        <v>#REF!</v>
      </c>
      <c r="I40" s="182"/>
      <c r="J40" s="182"/>
      <c r="K40" s="182" t="e">
        <f>#REF!</f>
        <v>#REF!</v>
      </c>
      <c r="L40" s="182"/>
      <c r="M40" s="182"/>
      <c r="N40" s="182" t="e">
        <f>#REF!</f>
        <v>#REF!</v>
      </c>
      <c r="O40" s="182"/>
      <c r="P40" s="182"/>
    </row>
    <row r="41" spans="1:16" x14ac:dyDescent="0.15">
      <c r="A41" s="182"/>
      <c r="B41" s="182" t="s">
        <v>47</v>
      </c>
      <c r="C41" s="182"/>
      <c r="D41" s="182" t="s">
        <v>48</v>
      </c>
      <c r="E41" s="182" t="s">
        <v>47</v>
      </c>
      <c r="F41" s="182"/>
      <c r="G41" s="182" t="s">
        <v>48</v>
      </c>
      <c r="H41" s="182" t="s">
        <v>47</v>
      </c>
      <c r="I41" s="182"/>
      <c r="J41" s="182" t="s">
        <v>48</v>
      </c>
      <c r="K41" s="182" t="s">
        <v>47</v>
      </c>
      <c r="L41" s="182"/>
      <c r="M41" s="182" t="s">
        <v>48</v>
      </c>
      <c r="N41" s="182" t="s">
        <v>47</v>
      </c>
      <c r="O41" s="182"/>
      <c r="P41" s="182" t="s">
        <v>48</v>
      </c>
    </row>
    <row r="42" spans="1:16" x14ac:dyDescent="0.15">
      <c r="A42" s="182" t="s">
        <v>49</v>
      </c>
      <c r="B42" s="182"/>
      <c r="C42" s="182"/>
      <c r="D42" s="182" t="e">
        <f>#REF!</f>
        <v>#REF!</v>
      </c>
      <c r="E42" s="182"/>
      <c r="F42" s="182"/>
      <c r="G42" s="182" t="e">
        <f>#REF!</f>
        <v>#REF!</v>
      </c>
      <c r="H42" s="182"/>
      <c r="I42" s="182"/>
      <c r="J42" s="182" t="e">
        <f>#REF!</f>
        <v>#REF!</v>
      </c>
      <c r="K42" s="182"/>
      <c r="L42" s="182"/>
      <c r="M42" s="182" t="e">
        <f>#REF!</f>
        <v>#REF!</v>
      </c>
      <c r="N42" s="182"/>
      <c r="O42" s="182"/>
      <c r="P42" s="182" t="e">
        <f>#REF!</f>
        <v>#REF!</v>
      </c>
    </row>
    <row r="43" spans="1:16" x14ac:dyDescent="0.15">
      <c r="A43" s="182" t="s">
        <v>50</v>
      </c>
      <c r="B43" s="182" t="e">
        <f>#REF!</f>
        <v>#REF!</v>
      </c>
      <c r="C43" s="182"/>
      <c r="D43" s="182"/>
      <c r="E43" s="182" t="e">
        <f>#REF!</f>
        <v>#REF!</v>
      </c>
      <c r="F43" s="182"/>
      <c r="G43" s="182"/>
      <c r="H43" s="182" t="e">
        <f>#REF!</f>
        <v>#REF!</v>
      </c>
      <c r="I43" s="182"/>
      <c r="J43" s="182"/>
      <c r="K43" s="182" t="e">
        <f>#REF!</f>
        <v>#REF!</v>
      </c>
      <c r="L43" s="182"/>
      <c r="M43" s="182"/>
      <c r="N43" s="182" t="e">
        <f>#REF!</f>
        <v>#REF!</v>
      </c>
      <c r="O43" s="182"/>
      <c r="P43" s="182"/>
    </row>
    <row r="44" spans="1:16" x14ac:dyDescent="0.15">
      <c r="A44" s="182" t="s">
        <v>51</v>
      </c>
      <c r="B44" s="182" t="e">
        <f>#REF!</f>
        <v>#REF!</v>
      </c>
      <c r="C44" s="182"/>
      <c r="D44" s="182"/>
      <c r="E44" s="182" t="e">
        <f>#REF!</f>
        <v>#REF!</v>
      </c>
      <c r="F44" s="182"/>
      <c r="G44" s="182"/>
      <c r="H44" s="182" t="e">
        <f>#REF!</f>
        <v>#REF!</v>
      </c>
      <c r="I44" s="182"/>
      <c r="J44" s="182"/>
      <c r="K44" s="182" t="e">
        <f>#REF!</f>
        <v>#REF!</v>
      </c>
      <c r="L44" s="182"/>
      <c r="M44" s="182"/>
      <c r="N44" s="182" t="e">
        <f>#REF!</f>
        <v>#REF!</v>
      </c>
      <c r="O44" s="182"/>
      <c r="P44" s="182"/>
    </row>
    <row r="45" spans="1:16" x14ac:dyDescent="0.15">
      <c r="A45" s="182" t="s">
        <v>52</v>
      </c>
      <c r="B45" s="182" t="e">
        <f>#REF!</f>
        <v>#REF!</v>
      </c>
      <c r="C45" s="182"/>
      <c r="D45" s="182"/>
      <c r="E45" s="182" t="e">
        <f>#REF!</f>
        <v>#REF!</v>
      </c>
      <c r="F45" s="182"/>
      <c r="G45" s="182"/>
      <c r="H45" s="182" t="e">
        <f>#REF!</f>
        <v>#REF!</v>
      </c>
      <c r="I45" s="182"/>
      <c r="J45" s="182"/>
      <c r="K45" s="182" t="e">
        <f>#REF!</f>
        <v>#REF!</v>
      </c>
      <c r="L45" s="182"/>
      <c r="M45" s="182"/>
      <c r="N45" s="182" t="e">
        <f>#REF!</f>
        <v>#REF!</v>
      </c>
      <c r="O45" s="182"/>
      <c r="P45" s="182"/>
    </row>
    <row r="46" spans="1:16" x14ac:dyDescent="0.15">
      <c r="A46" s="182" t="s">
        <v>53</v>
      </c>
      <c r="B46" s="182" t="e">
        <f>#REF!</f>
        <v>#REF!</v>
      </c>
      <c r="C46" s="182"/>
      <c r="D46" s="182"/>
      <c r="E46" s="182" t="e">
        <f>#REF!</f>
        <v>#REF!</v>
      </c>
      <c r="F46" s="182"/>
      <c r="G46" s="182"/>
      <c r="H46" s="182" t="e">
        <f>#REF!</f>
        <v>#REF!</v>
      </c>
      <c r="I46" s="182"/>
      <c r="J46" s="182"/>
      <c r="K46" s="182" t="e">
        <f>#REF!</f>
        <v>#REF!</v>
      </c>
      <c r="L46" s="182"/>
      <c r="M46" s="182"/>
      <c r="N46" s="182" t="e">
        <f>#REF!</f>
        <v>#REF!</v>
      </c>
      <c r="O46" s="182"/>
      <c r="P46" s="182"/>
    </row>
    <row r="47" spans="1:16" x14ac:dyDescent="0.15">
      <c r="A47" s="182" t="s">
        <v>54</v>
      </c>
      <c r="B47" s="182" t="e">
        <f>#REF!</f>
        <v>#REF!</v>
      </c>
      <c r="C47" s="182"/>
      <c r="D47" s="182"/>
      <c r="E47" s="182" t="e">
        <f>#REF!</f>
        <v>#REF!</v>
      </c>
      <c r="F47" s="182"/>
      <c r="G47" s="182"/>
      <c r="H47" s="182" t="e">
        <f>#REF!</f>
        <v>#REF!</v>
      </c>
      <c r="I47" s="182"/>
      <c r="J47" s="182"/>
      <c r="K47" s="182" t="e">
        <f>#REF!</f>
        <v>#REF!</v>
      </c>
      <c r="L47" s="182"/>
      <c r="M47" s="182"/>
      <c r="N47" s="182" t="e">
        <f>#REF!</f>
        <v>#REF!</v>
      </c>
      <c r="O47" s="182"/>
      <c r="P47" s="182"/>
    </row>
    <row r="48" spans="1:16" x14ac:dyDescent="0.15">
      <c r="A48" s="182" t="s">
        <v>55</v>
      </c>
      <c r="B48" s="182" t="e">
        <f>#REF!</f>
        <v>#REF!</v>
      </c>
      <c r="C48" s="182"/>
      <c r="D48" s="182"/>
      <c r="E48" s="182" t="e">
        <f>#REF!</f>
        <v>#REF!</v>
      </c>
      <c r="F48" s="182"/>
      <c r="G48" s="182"/>
      <c r="H48" s="182" t="e">
        <f>#REF!</f>
        <v>#REF!</v>
      </c>
      <c r="I48" s="182"/>
      <c r="J48" s="182"/>
      <c r="K48" s="182" t="e">
        <f>#REF!</f>
        <v>#REF!</v>
      </c>
      <c r="L48" s="182"/>
      <c r="M48" s="182"/>
      <c r="N48" s="182" t="e">
        <f>#REF!</f>
        <v>#REF!</v>
      </c>
      <c r="O48" s="182"/>
      <c r="P48" s="182"/>
    </row>
    <row r="49" spans="1:16" x14ac:dyDescent="0.15">
      <c r="A49" s="182" t="s">
        <v>56</v>
      </c>
      <c r="B49" s="182" t="e">
        <f>#REF!</f>
        <v>#REF!</v>
      </c>
      <c r="C49" s="182"/>
      <c r="D49" s="182"/>
      <c r="E49" s="182" t="e">
        <f>#REF!</f>
        <v>#REF!</v>
      </c>
      <c r="F49" s="182"/>
      <c r="G49" s="182"/>
      <c r="H49" s="182" t="e">
        <f>#REF!</f>
        <v>#REF!</v>
      </c>
      <c r="I49" s="182"/>
      <c r="J49" s="182"/>
      <c r="K49" s="182" t="e">
        <f>#REF!</f>
        <v>#REF!</v>
      </c>
      <c r="L49" s="182"/>
      <c r="M49" s="182"/>
      <c r="N49" s="182" t="e">
        <f>#REF!</f>
        <v>#REF!</v>
      </c>
      <c r="O49" s="182"/>
      <c r="P49" s="182"/>
    </row>
    <row r="50" spans="1:16" x14ac:dyDescent="0.15">
      <c r="A50" s="182" t="s">
        <v>57</v>
      </c>
      <c r="B50" s="182" t="e">
        <f>NA()</f>
        <v>#N/A</v>
      </c>
      <c r="C50" s="182" t="e">
        <f>IF(ISNUMBER(#REF!),#REF!,NA())</f>
        <v>#N/A</v>
      </c>
      <c r="D50" s="182" t="e">
        <f>NA()</f>
        <v>#N/A</v>
      </c>
      <c r="E50" s="182" t="e">
        <f>NA()</f>
        <v>#N/A</v>
      </c>
      <c r="F50" s="182" t="e">
        <f>IF(ISNUMBER(#REF!),#REF!,NA())</f>
        <v>#N/A</v>
      </c>
      <c r="G50" s="182" t="e">
        <f>NA()</f>
        <v>#N/A</v>
      </c>
      <c r="H50" s="182" t="e">
        <f>NA()</f>
        <v>#N/A</v>
      </c>
      <c r="I50" s="182" t="e">
        <f>IF(ISNUMBER(#REF!),#REF!,NA())</f>
        <v>#N/A</v>
      </c>
      <c r="J50" s="182" t="e">
        <f>NA()</f>
        <v>#N/A</v>
      </c>
      <c r="K50" s="182" t="e">
        <f>NA()</f>
        <v>#N/A</v>
      </c>
      <c r="L50" s="182" t="e">
        <f>IF(ISNUMBER(#REF!),#REF!,NA())</f>
        <v>#N/A</v>
      </c>
      <c r="M50" s="182" t="e">
        <f>NA()</f>
        <v>#N/A</v>
      </c>
      <c r="N50" s="182" t="e">
        <f>NA()</f>
        <v>#N/A</v>
      </c>
      <c r="O50" s="182" t="e">
        <f>IF(ISNUMBER(#REF!),#REF!,NA())</f>
        <v>#N/A</v>
      </c>
      <c r="P50" s="182" t="e">
        <f>NA()</f>
        <v>#N/A</v>
      </c>
    </row>
    <row r="53" spans="1:16" x14ac:dyDescent="0.15">
      <c r="A53" s="150" t="s">
        <v>58</v>
      </c>
    </row>
    <row r="54" spans="1:16" x14ac:dyDescent="0.15">
      <c r="A54" s="181"/>
      <c r="B54" s="181" t="e">
        <f>#REF!</f>
        <v>#REF!</v>
      </c>
      <c r="C54" s="181"/>
      <c r="D54" s="181"/>
      <c r="E54" s="181" t="e">
        <f>#REF!</f>
        <v>#REF!</v>
      </c>
      <c r="F54" s="181"/>
      <c r="G54" s="181"/>
      <c r="H54" s="181" t="e">
        <f>#REF!</f>
        <v>#REF!</v>
      </c>
      <c r="I54" s="181"/>
      <c r="J54" s="181"/>
      <c r="K54" s="181" t="e">
        <f>#REF!</f>
        <v>#REF!</v>
      </c>
      <c r="L54" s="181"/>
      <c r="M54" s="181"/>
      <c r="N54" s="181" t="e">
        <f>#REF!</f>
        <v>#REF!</v>
      </c>
      <c r="O54" s="181"/>
      <c r="P54" s="181"/>
    </row>
    <row r="55" spans="1:16" x14ac:dyDescent="0.15">
      <c r="A55" s="181"/>
      <c r="B55" s="181" t="s">
        <v>59</v>
      </c>
      <c r="C55" s="181"/>
      <c r="D55" s="181" t="s">
        <v>60</v>
      </c>
      <c r="E55" s="181" t="s">
        <v>59</v>
      </c>
      <c r="F55" s="181"/>
      <c r="G55" s="181" t="s">
        <v>60</v>
      </c>
      <c r="H55" s="181" t="s">
        <v>59</v>
      </c>
      <c r="I55" s="181"/>
      <c r="J55" s="181" t="s">
        <v>60</v>
      </c>
      <c r="K55" s="181" t="s">
        <v>59</v>
      </c>
      <c r="L55" s="181"/>
      <c r="M55" s="181" t="s">
        <v>60</v>
      </c>
      <c r="N55" s="181" t="s">
        <v>59</v>
      </c>
      <c r="O55" s="181"/>
      <c r="P55" s="181" t="s">
        <v>60</v>
      </c>
    </row>
    <row r="56" spans="1:16" x14ac:dyDescent="0.15">
      <c r="A56" s="181" t="s">
        <v>30</v>
      </c>
      <c r="B56" s="181"/>
      <c r="C56" s="181"/>
      <c r="D56" s="181" t="e">
        <f>#REF!</f>
        <v>#REF!</v>
      </c>
      <c r="E56" s="181"/>
      <c r="F56" s="181"/>
      <c r="G56" s="181" t="e">
        <f>#REF!</f>
        <v>#REF!</v>
      </c>
      <c r="H56" s="181"/>
      <c r="I56" s="181"/>
      <c r="J56" s="181" t="e">
        <f>#REF!</f>
        <v>#REF!</v>
      </c>
      <c r="K56" s="181"/>
      <c r="L56" s="181"/>
      <c r="M56" s="181" t="e">
        <f>#REF!</f>
        <v>#REF!</v>
      </c>
      <c r="N56" s="181"/>
      <c r="O56" s="181"/>
      <c r="P56" s="181" t="e">
        <f>#REF!</f>
        <v>#REF!</v>
      </c>
    </row>
    <row r="57" spans="1:16" x14ac:dyDescent="0.15">
      <c r="A57" s="181" t="s">
        <v>29</v>
      </c>
      <c r="B57" s="181"/>
      <c r="C57" s="181"/>
      <c r="D57" s="181" t="e">
        <f>#REF!</f>
        <v>#REF!</v>
      </c>
      <c r="E57" s="181"/>
      <c r="F57" s="181"/>
      <c r="G57" s="181" t="e">
        <f>#REF!</f>
        <v>#REF!</v>
      </c>
      <c r="H57" s="181"/>
      <c r="I57" s="181"/>
      <c r="J57" s="181" t="e">
        <f>#REF!</f>
        <v>#REF!</v>
      </c>
      <c r="K57" s="181"/>
      <c r="L57" s="181"/>
      <c r="M57" s="181" t="e">
        <f>#REF!</f>
        <v>#REF!</v>
      </c>
      <c r="N57" s="181"/>
      <c r="O57" s="181"/>
      <c r="P57" s="181" t="e">
        <f>#REF!</f>
        <v>#REF!</v>
      </c>
    </row>
    <row r="58" spans="1:16" x14ac:dyDescent="0.15">
      <c r="A58" s="181" t="s">
        <v>28</v>
      </c>
      <c r="B58" s="181"/>
      <c r="C58" s="181"/>
      <c r="D58" s="181" t="e">
        <f>#REF!</f>
        <v>#REF!</v>
      </c>
      <c r="E58" s="181"/>
      <c r="F58" s="181"/>
      <c r="G58" s="181" t="e">
        <f>#REF!</f>
        <v>#REF!</v>
      </c>
      <c r="H58" s="181"/>
      <c r="I58" s="181"/>
      <c r="J58" s="181" t="e">
        <f>#REF!</f>
        <v>#REF!</v>
      </c>
      <c r="K58" s="181"/>
      <c r="L58" s="181"/>
      <c r="M58" s="181" t="e">
        <f>#REF!</f>
        <v>#REF!</v>
      </c>
      <c r="N58" s="181"/>
      <c r="O58" s="181"/>
      <c r="P58" s="181" t="e">
        <f>#REF!</f>
        <v>#REF!</v>
      </c>
    </row>
    <row r="59" spans="1:16" x14ac:dyDescent="0.15">
      <c r="A59" s="181" t="s">
        <v>27</v>
      </c>
      <c r="B59" s="181" t="e">
        <f>#REF!</f>
        <v>#REF!</v>
      </c>
      <c r="C59" s="181"/>
      <c r="D59" s="181"/>
      <c r="E59" s="181" t="e">
        <f>#REF!</f>
        <v>#REF!</v>
      </c>
      <c r="F59" s="181"/>
      <c r="G59" s="181"/>
      <c r="H59" s="181" t="e">
        <f>#REF!</f>
        <v>#REF!</v>
      </c>
      <c r="I59" s="181"/>
      <c r="J59" s="181"/>
      <c r="K59" s="181" t="e">
        <f>#REF!</f>
        <v>#REF!</v>
      </c>
      <c r="L59" s="181"/>
      <c r="M59" s="181"/>
      <c r="N59" s="181" t="e">
        <f>#REF!</f>
        <v>#REF!</v>
      </c>
      <c r="O59" s="181"/>
      <c r="P59" s="181"/>
    </row>
    <row r="60" spans="1:16" x14ac:dyDescent="0.15">
      <c r="A60" s="181" t="s">
        <v>26</v>
      </c>
      <c r="B60" s="181" t="e">
        <f>#REF!</f>
        <v>#REF!</v>
      </c>
      <c r="C60" s="181"/>
      <c r="D60" s="181"/>
      <c r="E60" s="181" t="e">
        <f>#REF!</f>
        <v>#REF!</v>
      </c>
      <c r="F60" s="181"/>
      <c r="G60" s="181"/>
      <c r="H60" s="181" t="e">
        <f>#REF!</f>
        <v>#REF!</v>
      </c>
      <c r="I60" s="181"/>
      <c r="J60" s="181"/>
      <c r="K60" s="181" t="e">
        <f>#REF!</f>
        <v>#REF!</v>
      </c>
      <c r="L60" s="181"/>
      <c r="M60" s="181"/>
      <c r="N60" s="181" t="e">
        <f>#REF!</f>
        <v>#REF!</v>
      </c>
      <c r="O60" s="181"/>
      <c r="P60" s="181"/>
    </row>
    <row r="61" spans="1:16" x14ac:dyDescent="0.15">
      <c r="A61" s="181" t="s">
        <v>25</v>
      </c>
      <c r="B61" s="181" t="e">
        <f>#REF!</f>
        <v>#REF!</v>
      </c>
      <c r="C61" s="181"/>
      <c r="D61" s="181"/>
      <c r="E61" s="181" t="e">
        <f>#REF!</f>
        <v>#REF!</v>
      </c>
      <c r="F61" s="181"/>
      <c r="G61" s="181"/>
      <c r="H61" s="181" t="e">
        <f>#REF!</f>
        <v>#REF!</v>
      </c>
      <c r="I61" s="181"/>
      <c r="J61" s="181"/>
      <c r="K61" s="181" t="e">
        <f>#REF!</f>
        <v>#REF!</v>
      </c>
      <c r="L61" s="181"/>
      <c r="M61" s="181"/>
      <c r="N61" s="181" t="e">
        <f>#REF!</f>
        <v>#REF!</v>
      </c>
      <c r="O61" s="181"/>
      <c r="P61" s="181"/>
    </row>
    <row r="62" spans="1:16" x14ac:dyDescent="0.15">
      <c r="A62" s="181" t="s">
        <v>24</v>
      </c>
      <c r="B62" s="181" t="e">
        <f>#REF!</f>
        <v>#REF!</v>
      </c>
      <c r="C62" s="181"/>
      <c r="D62" s="181"/>
      <c r="E62" s="181" t="e">
        <f>#REF!</f>
        <v>#REF!</v>
      </c>
      <c r="F62" s="181"/>
      <c r="G62" s="181"/>
      <c r="H62" s="181" t="e">
        <f>#REF!</f>
        <v>#REF!</v>
      </c>
      <c r="I62" s="181"/>
      <c r="J62" s="181"/>
      <c r="K62" s="181" t="e">
        <f>#REF!</f>
        <v>#REF!</v>
      </c>
      <c r="L62" s="181"/>
      <c r="M62" s="181"/>
      <c r="N62" s="181" t="e">
        <f>#REF!</f>
        <v>#REF!</v>
      </c>
      <c r="O62" s="181"/>
      <c r="P62" s="181"/>
    </row>
    <row r="63" spans="1:16" x14ac:dyDescent="0.15">
      <c r="A63" s="181" t="s">
        <v>23</v>
      </c>
      <c r="B63" s="181" t="e">
        <f>#REF!</f>
        <v>#REF!</v>
      </c>
      <c r="C63" s="181"/>
      <c r="D63" s="181"/>
      <c r="E63" s="181" t="e">
        <f>#REF!</f>
        <v>#REF!</v>
      </c>
      <c r="F63" s="181"/>
      <c r="G63" s="181"/>
      <c r="H63" s="181" t="e">
        <f>#REF!</f>
        <v>#REF!</v>
      </c>
      <c r="I63" s="181"/>
      <c r="J63" s="181"/>
      <c r="K63" s="181" t="e">
        <f>#REF!</f>
        <v>#REF!</v>
      </c>
      <c r="L63" s="181"/>
      <c r="M63" s="181"/>
      <c r="N63" s="181" t="e">
        <f>#REF!</f>
        <v>#REF!</v>
      </c>
      <c r="O63" s="181"/>
      <c r="P63" s="181"/>
    </row>
    <row r="64" spans="1:16" x14ac:dyDescent="0.15">
      <c r="A64" s="181" t="s">
        <v>22</v>
      </c>
      <c r="B64" s="181" t="e">
        <f>#REF!</f>
        <v>#REF!</v>
      </c>
      <c r="C64" s="181"/>
      <c r="D64" s="181"/>
      <c r="E64" s="181" t="e">
        <f>#REF!</f>
        <v>#REF!</v>
      </c>
      <c r="F64" s="181"/>
      <c r="G64" s="181"/>
      <c r="H64" s="181" t="e">
        <f>#REF!</f>
        <v>#REF!</v>
      </c>
      <c r="I64" s="181"/>
      <c r="J64" s="181"/>
      <c r="K64" s="181" t="e">
        <f>#REF!</f>
        <v>#REF!</v>
      </c>
      <c r="L64" s="181"/>
      <c r="M64" s="181"/>
      <c r="N64" s="181" t="e">
        <f>#REF!</f>
        <v>#REF!</v>
      </c>
      <c r="O64" s="181"/>
      <c r="P64" s="181"/>
    </row>
    <row r="65" spans="1:16" x14ac:dyDescent="0.15">
      <c r="A65" s="181" t="s">
        <v>21</v>
      </c>
      <c r="B65" s="181" t="e">
        <f>#REF!</f>
        <v>#REF!</v>
      </c>
      <c r="C65" s="181"/>
      <c r="D65" s="181"/>
      <c r="E65" s="181" t="e">
        <f>#REF!</f>
        <v>#REF!</v>
      </c>
      <c r="F65" s="181"/>
      <c r="G65" s="181"/>
      <c r="H65" s="181" t="e">
        <f>#REF!</f>
        <v>#REF!</v>
      </c>
      <c r="I65" s="181"/>
      <c r="J65" s="181"/>
      <c r="K65" s="181" t="e">
        <f>#REF!</f>
        <v>#REF!</v>
      </c>
      <c r="L65" s="181"/>
      <c r="M65" s="181"/>
      <c r="N65" s="181" t="e">
        <f>#REF!</f>
        <v>#REF!</v>
      </c>
      <c r="O65" s="181"/>
      <c r="P65" s="181"/>
    </row>
    <row r="66" spans="1:16" x14ac:dyDescent="0.15">
      <c r="A66" s="181" t="s">
        <v>20</v>
      </c>
      <c r="B66" s="181" t="e">
        <f>#REF!</f>
        <v>#REF!</v>
      </c>
      <c r="C66" s="181"/>
      <c r="D66" s="181"/>
      <c r="E66" s="181" t="e">
        <f>#REF!</f>
        <v>#REF!</v>
      </c>
      <c r="F66" s="181"/>
      <c r="G66" s="181"/>
      <c r="H66" s="181" t="e">
        <f>#REF!</f>
        <v>#REF!</v>
      </c>
      <c r="I66" s="181"/>
      <c r="J66" s="181"/>
      <c r="K66" s="181" t="e">
        <f>#REF!</f>
        <v>#REF!</v>
      </c>
      <c r="L66" s="181"/>
      <c r="M66" s="181"/>
      <c r="N66" s="181" t="e">
        <f>#REF!</f>
        <v>#REF!</v>
      </c>
      <c r="O66" s="181"/>
      <c r="P66" s="181"/>
    </row>
    <row r="67" spans="1:16" x14ac:dyDescent="0.15">
      <c r="A67" s="181" t="s">
        <v>61</v>
      </c>
      <c r="B67" s="181" t="e">
        <f>NA()</f>
        <v>#N/A</v>
      </c>
      <c r="C67" s="181" t="e">
        <f>IF(ISNUMBER(#REF!), IF(#REF! &lt; 0, 0,#REF!), NA())</f>
        <v>#N/A</v>
      </c>
      <c r="D67" s="181" t="e">
        <f>NA()</f>
        <v>#N/A</v>
      </c>
      <c r="E67" s="181" t="e">
        <f>NA()</f>
        <v>#N/A</v>
      </c>
      <c r="F67" s="181" t="e">
        <f>IF(ISNUMBER(#REF!), IF(#REF! &lt; 0, 0,#REF!), NA())</f>
        <v>#N/A</v>
      </c>
      <c r="G67" s="181" t="e">
        <f>NA()</f>
        <v>#N/A</v>
      </c>
      <c r="H67" s="181" t="e">
        <f>NA()</f>
        <v>#N/A</v>
      </c>
      <c r="I67" s="181" t="e">
        <f>IF(ISNUMBER(#REF!), IF(#REF! &lt; 0, 0,#REF!), NA())</f>
        <v>#N/A</v>
      </c>
      <c r="J67" s="181" t="e">
        <f>NA()</f>
        <v>#N/A</v>
      </c>
      <c r="K67" s="181" t="e">
        <f>NA()</f>
        <v>#N/A</v>
      </c>
      <c r="L67" s="181" t="e">
        <f>IF(ISNUMBER(#REF!), IF(#REF! &lt; 0, 0,#REF!), NA())</f>
        <v>#N/A</v>
      </c>
      <c r="M67" s="181" t="e">
        <f>NA()</f>
        <v>#N/A</v>
      </c>
      <c r="N67" s="181" t="e">
        <f>NA()</f>
        <v>#N/A</v>
      </c>
      <c r="O67" s="181" t="e">
        <f>IF(ISNUMBER(#REF!), IF(#REF! &lt; 0, 0,#REF!), NA())</f>
        <v>#N/A</v>
      </c>
      <c r="P67" s="181" t="e">
        <f>NA()</f>
        <v>#N/A</v>
      </c>
    </row>
    <row r="70" spans="1:16" x14ac:dyDescent="0.15">
      <c r="A70" s="183" t="s">
        <v>62</v>
      </c>
      <c r="B70" s="183"/>
      <c r="C70" s="183"/>
      <c r="D70" s="183"/>
      <c r="E70" s="183"/>
      <c r="F70" s="183"/>
    </row>
    <row r="71" spans="1:16" x14ac:dyDescent="0.15">
      <c r="A71" s="184"/>
      <c r="B71" s="184" t="e">
        <f>#REF!</f>
        <v>#REF!</v>
      </c>
      <c r="C71" s="184" t="e">
        <f>#REF!</f>
        <v>#REF!</v>
      </c>
      <c r="D71" s="184" t="e">
        <f>#REF!</f>
        <v>#REF!</v>
      </c>
    </row>
    <row r="72" spans="1:16" x14ac:dyDescent="0.15">
      <c r="A72" s="184" t="s">
        <v>63</v>
      </c>
      <c r="B72" s="185" t="e">
        <f>#REF!</f>
        <v>#REF!</v>
      </c>
      <c r="C72" s="185" t="e">
        <f>#REF!</f>
        <v>#REF!</v>
      </c>
      <c r="D72" s="185" t="e">
        <f>#REF!</f>
        <v>#REF!</v>
      </c>
    </row>
    <row r="73" spans="1:16" x14ac:dyDescent="0.15">
      <c r="A73" s="184" t="s">
        <v>64</v>
      </c>
      <c r="B73" s="185" t="e">
        <f>#REF!</f>
        <v>#REF!</v>
      </c>
      <c r="C73" s="185" t="e">
        <f>#REF!</f>
        <v>#REF!</v>
      </c>
      <c r="D73" s="185" t="e">
        <f>#REF!</f>
        <v>#REF!</v>
      </c>
    </row>
    <row r="74" spans="1:16" x14ac:dyDescent="0.15">
      <c r="A74" s="184" t="s">
        <v>65</v>
      </c>
      <c r="B74" s="185" t="e">
        <f>#REF!</f>
        <v>#REF!</v>
      </c>
      <c r="C74" s="185" t="e">
        <f>#REF!</f>
        <v>#REF!</v>
      </c>
      <c r="D74" s="185" t="e">
        <f>#REF!</f>
        <v>#REF!</v>
      </c>
    </row>
  </sheetData>
  <sheetProtection algorithmName="SHA-512" hashValue="RHolF3d7pELOyGIDhhqi8qj7gB9II6x3Jxs7cM2jbBWC/KlL77dCOMxqgB/vTBFFpZSD9rna05UnENQVVd7CoQ==" saltValue="kvifxgQQzTLvObN4M1aJ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election activeCell="CR43" sqref="CR43:CY43"/>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197</v>
      </c>
      <c r="DI1" s="624"/>
      <c r="DJ1" s="624"/>
      <c r="DK1" s="624"/>
      <c r="DL1" s="624"/>
      <c r="DM1" s="624"/>
      <c r="DN1" s="625"/>
      <c r="DO1" s="226"/>
      <c r="DP1" s="623" t="s">
        <v>198</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199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200</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201</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202</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0</v>
      </c>
      <c r="C4" s="627"/>
      <c r="D4" s="627"/>
      <c r="E4" s="627"/>
      <c r="F4" s="627"/>
      <c r="G4" s="627"/>
      <c r="H4" s="627"/>
      <c r="I4" s="627"/>
      <c r="J4" s="627"/>
      <c r="K4" s="627"/>
      <c r="L4" s="627"/>
      <c r="M4" s="627"/>
      <c r="N4" s="627"/>
      <c r="O4" s="627"/>
      <c r="P4" s="627"/>
      <c r="Q4" s="628"/>
      <c r="R4" s="626" t="s">
        <v>203</v>
      </c>
      <c r="S4" s="627"/>
      <c r="T4" s="627"/>
      <c r="U4" s="627"/>
      <c r="V4" s="627"/>
      <c r="W4" s="627"/>
      <c r="X4" s="627"/>
      <c r="Y4" s="628"/>
      <c r="Z4" s="626" t="s">
        <v>204</v>
      </c>
      <c r="AA4" s="627"/>
      <c r="AB4" s="627"/>
      <c r="AC4" s="628"/>
      <c r="AD4" s="626" t="s">
        <v>205</v>
      </c>
      <c r="AE4" s="627"/>
      <c r="AF4" s="627"/>
      <c r="AG4" s="627"/>
      <c r="AH4" s="627"/>
      <c r="AI4" s="627"/>
      <c r="AJ4" s="627"/>
      <c r="AK4" s="628"/>
      <c r="AL4" s="626" t="s">
        <v>204</v>
      </c>
      <c r="AM4" s="627"/>
      <c r="AN4" s="627"/>
      <c r="AO4" s="628"/>
      <c r="AP4" s="632" t="s">
        <v>206</v>
      </c>
      <c r="AQ4" s="632"/>
      <c r="AR4" s="632"/>
      <c r="AS4" s="632"/>
      <c r="AT4" s="632"/>
      <c r="AU4" s="632"/>
      <c r="AV4" s="632"/>
      <c r="AW4" s="632"/>
      <c r="AX4" s="632"/>
      <c r="AY4" s="632"/>
      <c r="AZ4" s="632"/>
      <c r="BA4" s="632"/>
      <c r="BB4" s="632"/>
      <c r="BC4" s="632"/>
      <c r="BD4" s="632"/>
      <c r="BE4" s="632"/>
      <c r="BF4" s="632"/>
      <c r="BG4" s="632" t="s">
        <v>207</v>
      </c>
      <c r="BH4" s="632"/>
      <c r="BI4" s="632"/>
      <c r="BJ4" s="632"/>
      <c r="BK4" s="632"/>
      <c r="BL4" s="632"/>
      <c r="BM4" s="632"/>
      <c r="BN4" s="632"/>
      <c r="BO4" s="632" t="s">
        <v>204</v>
      </c>
      <c r="BP4" s="632"/>
      <c r="BQ4" s="632"/>
      <c r="BR4" s="632"/>
      <c r="BS4" s="632" t="s">
        <v>208</v>
      </c>
      <c r="BT4" s="632"/>
      <c r="BU4" s="632"/>
      <c r="BV4" s="632"/>
      <c r="BW4" s="632"/>
      <c r="BX4" s="632"/>
      <c r="BY4" s="632"/>
      <c r="BZ4" s="632"/>
      <c r="CA4" s="632"/>
      <c r="CB4" s="632"/>
      <c r="CD4" s="629" t="s">
        <v>209</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210</v>
      </c>
      <c r="C5" s="634"/>
      <c r="D5" s="634"/>
      <c r="E5" s="634"/>
      <c r="F5" s="634"/>
      <c r="G5" s="634"/>
      <c r="H5" s="634"/>
      <c r="I5" s="634"/>
      <c r="J5" s="634"/>
      <c r="K5" s="634"/>
      <c r="L5" s="634"/>
      <c r="M5" s="634"/>
      <c r="N5" s="634"/>
      <c r="O5" s="634"/>
      <c r="P5" s="634"/>
      <c r="Q5" s="635"/>
      <c r="R5" s="636">
        <v>3101467</v>
      </c>
      <c r="S5" s="637"/>
      <c r="T5" s="637"/>
      <c r="U5" s="637"/>
      <c r="V5" s="637"/>
      <c r="W5" s="637"/>
      <c r="X5" s="637"/>
      <c r="Y5" s="638"/>
      <c r="Z5" s="639">
        <v>11.4</v>
      </c>
      <c r="AA5" s="639"/>
      <c r="AB5" s="639"/>
      <c r="AC5" s="639"/>
      <c r="AD5" s="640">
        <v>3101467</v>
      </c>
      <c r="AE5" s="640"/>
      <c r="AF5" s="640"/>
      <c r="AG5" s="640"/>
      <c r="AH5" s="640"/>
      <c r="AI5" s="640"/>
      <c r="AJ5" s="640"/>
      <c r="AK5" s="640"/>
      <c r="AL5" s="641">
        <v>30.3</v>
      </c>
      <c r="AM5" s="642"/>
      <c r="AN5" s="642"/>
      <c r="AO5" s="643"/>
      <c r="AP5" s="633" t="s">
        <v>211</v>
      </c>
      <c r="AQ5" s="634"/>
      <c r="AR5" s="634"/>
      <c r="AS5" s="634"/>
      <c r="AT5" s="634"/>
      <c r="AU5" s="634"/>
      <c r="AV5" s="634"/>
      <c r="AW5" s="634"/>
      <c r="AX5" s="634"/>
      <c r="AY5" s="634"/>
      <c r="AZ5" s="634"/>
      <c r="BA5" s="634"/>
      <c r="BB5" s="634"/>
      <c r="BC5" s="634"/>
      <c r="BD5" s="634"/>
      <c r="BE5" s="634"/>
      <c r="BF5" s="635"/>
      <c r="BG5" s="647">
        <v>3100974</v>
      </c>
      <c r="BH5" s="648"/>
      <c r="BI5" s="648"/>
      <c r="BJ5" s="648"/>
      <c r="BK5" s="648"/>
      <c r="BL5" s="648"/>
      <c r="BM5" s="648"/>
      <c r="BN5" s="649"/>
      <c r="BO5" s="650">
        <v>100</v>
      </c>
      <c r="BP5" s="650"/>
      <c r="BQ5" s="650"/>
      <c r="BR5" s="650"/>
      <c r="BS5" s="651">
        <v>17784</v>
      </c>
      <c r="BT5" s="651"/>
      <c r="BU5" s="651"/>
      <c r="BV5" s="651"/>
      <c r="BW5" s="651"/>
      <c r="BX5" s="651"/>
      <c r="BY5" s="651"/>
      <c r="BZ5" s="651"/>
      <c r="CA5" s="651"/>
      <c r="CB5" s="655"/>
      <c r="CD5" s="629" t="s">
        <v>206</v>
      </c>
      <c r="CE5" s="630"/>
      <c r="CF5" s="630"/>
      <c r="CG5" s="630"/>
      <c r="CH5" s="630"/>
      <c r="CI5" s="630"/>
      <c r="CJ5" s="630"/>
      <c r="CK5" s="630"/>
      <c r="CL5" s="630"/>
      <c r="CM5" s="630"/>
      <c r="CN5" s="630"/>
      <c r="CO5" s="630"/>
      <c r="CP5" s="630"/>
      <c r="CQ5" s="631"/>
      <c r="CR5" s="629" t="s">
        <v>212</v>
      </c>
      <c r="CS5" s="630"/>
      <c r="CT5" s="630"/>
      <c r="CU5" s="630"/>
      <c r="CV5" s="630"/>
      <c r="CW5" s="630"/>
      <c r="CX5" s="630"/>
      <c r="CY5" s="631"/>
      <c r="CZ5" s="629" t="s">
        <v>204</v>
      </c>
      <c r="DA5" s="630"/>
      <c r="DB5" s="630"/>
      <c r="DC5" s="631"/>
      <c r="DD5" s="629" t="s">
        <v>213</v>
      </c>
      <c r="DE5" s="630"/>
      <c r="DF5" s="630"/>
      <c r="DG5" s="630"/>
      <c r="DH5" s="630"/>
      <c r="DI5" s="630"/>
      <c r="DJ5" s="630"/>
      <c r="DK5" s="630"/>
      <c r="DL5" s="630"/>
      <c r="DM5" s="630"/>
      <c r="DN5" s="630"/>
      <c r="DO5" s="630"/>
      <c r="DP5" s="631"/>
      <c r="DQ5" s="629" t="s">
        <v>214</v>
      </c>
      <c r="DR5" s="630"/>
      <c r="DS5" s="630"/>
      <c r="DT5" s="630"/>
      <c r="DU5" s="630"/>
      <c r="DV5" s="630"/>
      <c r="DW5" s="630"/>
      <c r="DX5" s="630"/>
      <c r="DY5" s="630"/>
      <c r="DZ5" s="630"/>
      <c r="EA5" s="630"/>
      <c r="EB5" s="630"/>
      <c r="EC5" s="631"/>
    </row>
    <row r="6" spans="2:143" ht="11.25" customHeight="1" x14ac:dyDescent="0.15">
      <c r="B6" s="644" t="s">
        <v>215</v>
      </c>
      <c r="C6" s="645"/>
      <c r="D6" s="645"/>
      <c r="E6" s="645"/>
      <c r="F6" s="645"/>
      <c r="G6" s="645"/>
      <c r="H6" s="645"/>
      <c r="I6" s="645"/>
      <c r="J6" s="645"/>
      <c r="K6" s="645"/>
      <c r="L6" s="645"/>
      <c r="M6" s="645"/>
      <c r="N6" s="645"/>
      <c r="O6" s="645"/>
      <c r="P6" s="645"/>
      <c r="Q6" s="646"/>
      <c r="R6" s="647">
        <v>240603</v>
      </c>
      <c r="S6" s="648"/>
      <c r="T6" s="648"/>
      <c r="U6" s="648"/>
      <c r="V6" s="648"/>
      <c r="W6" s="648"/>
      <c r="X6" s="648"/>
      <c r="Y6" s="649"/>
      <c r="Z6" s="650">
        <v>0.9</v>
      </c>
      <c r="AA6" s="650"/>
      <c r="AB6" s="650"/>
      <c r="AC6" s="650"/>
      <c r="AD6" s="651">
        <v>240603</v>
      </c>
      <c r="AE6" s="651"/>
      <c r="AF6" s="651"/>
      <c r="AG6" s="651"/>
      <c r="AH6" s="651"/>
      <c r="AI6" s="651"/>
      <c r="AJ6" s="651"/>
      <c r="AK6" s="651"/>
      <c r="AL6" s="652">
        <v>2.4</v>
      </c>
      <c r="AM6" s="653"/>
      <c r="AN6" s="653"/>
      <c r="AO6" s="654"/>
      <c r="AP6" s="644" t="s">
        <v>216</v>
      </c>
      <c r="AQ6" s="645"/>
      <c r="AR6" s="645"/>
      <c r="AS6" s="645"/>
      <c r="AT6" s="645"/>
      <c r="AU6" s="645"/>
      <c r="AV6" s="645"/>
      <c r="AW6" s="645"/>
      <c r="AX6" s="645"/>
      <c r="AY6" s="645"/>
      <c r="AZ6" s="645"/>
      <c r="BA6" s="645"/>
      <c r="BB6" s="645"/>
      <c r="BC6" s="645"/>
      <c r="BD6" s="645"/>
      <c r="BE6" s="645"/>
      <c r="BF6" s="646"/>
      <c r="BG6" s="647">
        <v>3100974</v>
      </c>
      <c r="BH6" s="648"/>
      <c r="BI6" s="648"/>
      <c r="BJ6" s="648"/>
      <c r="BK6" s="648"/>
      <c r="BL6" s="648"/>
      <c r="BM6" s="648"/>
      <c r="BN6" s="649"/>
      <c r="BO6" s="650">
        <v>100</v>
      </c>
      <c r="BP6" s="650"/>
      <c r="BQ6" s="650"/>
      <c r="BR6" s="650"/>
      <c r="BS6" s="651">
        <v>17784</v>
      </c>
      <c r="BT6" s="651"/>
      <c r="BU6" s="651"/>
      <c r="BV6" s="651"/>
      <c r="BW6" s="651"/>
      <c r="BX6" s="651"/>
      <c r="BY6" s="651"/>
      <c r="BZ6" s="651"/>
      <c r="CA6" s="651"/>
      <c r="CB6" s="655"/>
      <c r="CD6" s="658" t="s">
        <v>217</v>
      </c>
      <c r="CE6" s="659"/>
      <c r="CF6" s="659"/>
      <c r="CG6" s="659"/>
      <c r="CH6" s="659"/>
      <c r="CI6" s="659"/>
      <c r="CJ6" s="659"/>
      <c r="CK6" s="659"/>
      <c r="CL6" s="659"/>
      <c r="CM6" s="659"/>
      <c r="CN6" s="659"/>
      <c r="CO6" s="659"/>
      <c r="CP6" s="659"/>
      <c r="CQ6" s="660"/>
      <c r="CR6" s="647">
        <v>158640</v>
      </c>
      <c r="CS6" s="648"/>
      <c r="CT6" s="648"/>
      <c r="CU6" s="648"/>
      <c r="CV6" s="648"/>
      <c r="CW6" s="648"/>
      <c r="CX6" s="648"/>
      <c r="CY6" s="649"/>
      <c r="CZ6" s="641">
        <v>0.6</v>
      </c>
      <c r="DA6" s="642"/>
      <c r="DB6" s="642"/>
      <c r="DC6" s="661"/>
      <c r="DD6" s="656" t="s">
        <v>218</v>
      </c>
      <c r="DE6" s="648"/>
      <c r="DF6" s="648"/>
      <c r="DG6" s="648"/>
      <c r="DH6" s="648"/>
      <c r="DI6" s="648"/>
      <c r="DJ6" s="648"/>
      <c r="DK6" s="648"/>
      <c r="DL6" s="648"/>
      <c r="DM6" s="648"/>
      <c r="DN6" s="648"/>
      <c r="DO6" s="648"/>
      <c r="DP6" s="649"/>
      <c r="DQ6" s="656">
        <v>158640</v>
      </c>
      <c r="DR6" s="648"/>
      <c r="DS6" s="648"/>
      <c r="DT6" s="648"/>
      <c r="DU6" s="648"/>
      <c r="DV6" s="648"/>
      <c r="DW6" s="648"/>
      <c r="DX6" s="648"/>
      <c r="DY6" s="648"/>
      <c r="DZ6" s="648"/>
      <c r="EA6" s="648"/>
      <c r="EB6" s="648"/>
      <c r="EC6" s="657"/>
    </row>
    <row r="7" spans="2:143" ht="11.25" customHeight="1" x14ac:dyDescent="0.15">
      <c r="B7" s="644" t="s">
        <v>219</v>
      </c>
      <c r="C7" s="645"/>
      <c r="D7" s="645"/>
      <c r="E7" s="645"/>
      <c r="F7" s="645"/>
      <c r="G7" s="645"/>
      <c r="H7" s="645"/>
      <c r="I7" s="645"/>
      <c r="J7" s="645"/>
      <c r="K7" s="645"/>
      <c r="L7" s="645"/>
      <c r="M7" s="645"/>
      <c r="N7" s="645"/>
      <c r="O7" s="645"/>
      <c r="P7" s="645"/>
      <c r="Q7" s="646"/>
      <c r="R7" s="647">
        <v>2153</v>
      </c>
      <c r="S7" s="648"/>
      <c r="T7" s="648"/>
      <c r="U7" s="648"/>
      <c r="V7" s="648"/>
      <c r="W7" s="648"/>
      <c r="X7" s="648"/>
      <c r="Y7" s="649"/>
      <c r="Z7" s="650">
        <v>0</v>
      </c>
      <c r="AA7" s="650"/>
      <c r="AB7" s="650"/>
      <c r="AC7" s="650"/>
      <c r="AD7" s="651">
        <v>2153</v>
      </c>
      <c r="AE7" s="651"/>
      <c r="AF7" s="651"/>
      <c r="AG7" s="651"/>
      <c r="AH7" s="651"/>
      <c r="AI7" s="651"/>
      <c r="AJ7" s="651"/>
      <c r="AK7" s="651"/>
      <c r="AL7" s="652">
        <v>0</v>
      </c>
      <c r="AM7" s="653"/>
      <c r="AN7" s="653"/>
      <c r="AO7" s="654"/>
      <c r="AP7" s="644" t="s">
        <v>220</v>
      </c>
      <c r="AQ7" s="645"/>
      <c r="AR7" s="645"/>
      <c r="AS7" s="645"/>
      <c r="AT7" s="645"/>
      <c r="AU7" s="645"/>
      <c r="AV7" s="645"/>
      <c r="AW7" s="645"/>
      <c r="AX7" s="645"/>
      <c r="AY7" s="645"/>
      <c r="AZ7" s="645"/>
      <c r="BA7" s="645"/>
      <c r="BB7" s="645"/>
      <c r="BC7" s="645"/>
      <c r="BD7" s="645"/>
      <c r="BE7" s="645"/>
      <c r="BF7" s="646"/>
      <c r="BG7" s="647">
        <v>1135723</v>
      </c>
      <c r="BH7" s="648"/>
      <c r="BI7" s="648"/>
      <c r="BJ7" s="648"/>
      <c r="BK7" s="648"/>
      <c r="BL7" s="648"/>
      <c r="BM7" s="648"/>
      <c r="BN7" s="649"/>
      <c r="BO7" s="650">
        <v>36.6</v>
      </c>
      <c r="BP7" s="650"/>
      <c r="BQ7" s="650"/>
      <c r="BR7" s="650"/>
      <c r="BS7" s="651">
        <v>17784</v>
      </c>
      <c r="BT7" s="651"/>
      <c r="BU7" s="651"/>
      <c r="BV7" s="651"/>
      <c r="BW7" s="651"/>
      <c r="BX7" s="651"/>
      <c r="BY7" s="651"/>
      <c r="BZ7" s="651"/>
      <c r="CA7" s="651"/>
      <c r="CB7" s="655"/>
      <c r="CD7" s="662" t="s">
        <v>221</v>
      </c>
      <c r="CE7" s="663"/>
      <c r="CF7" s="663"/>
      <c r="CG7" s="663"/>
      <c r="CH7" s="663"/>
      <c r="CI7" s="663"/>
      <c r="CJ7" s="663"/>
      <c r="CK7" s="663"/>
      <c r="CL7" s="663"/>
      <c r="CM7" s="663"/>
      <c r="CN7" s="663"/>
      <c r="CO7" s="663"/>
      <c r="CP7" s="663"/>
      <c r="CQ7" s="664"/>
      <c r="CR7" s="647">
        <v>7709046</v>
      </c>
      <c r="CS7" s="648"/>
      <c r="CT7" s="648"/>
      <c r="CU7" s="648"/>
      <c r="CV7" s="648"/>
      <c r="CW7" s="648"/>
      <c r="CX7" s="648"/>
      <c r="CY7" s="649"/>
      <c r="CZ7" s="650">
        <v>28.8</v>
      </c>
      <c r="DA7" s="650"/>
      <c r="DB7" s="650"/>
      <c r="DC7" s="650"/>
      <c r="DD7" s="656">
        <v>1387021</v>
      </c>
      <c r="DE7" s="648"/>
      <c r="DF7" s="648"/>
      <c r="DG7" s="648"/>
      <c r="DH7" s="648"/>
      <c r="DI7" s="648"/>
      <c r="DJ7" s="648"/>
      <c r="DK7" s="648"/>
      <c r="DL7" s="648"/>
      <c r="DM7" s="648"/>
      <c r="DN7" s="648"/>
      <c r="DO7" s="648"/>
      <c r="DP7" s="649"/>
      <c r="DQ7" s="656">
        <v>1788767</v>
      </c>
      <c r="DR7" s="648"/>
      <c r="DS7" s="648"/>
      <c r="DT7" s="648"/>
      <c r="DU7" s="648"/>
      <c r="DV7" s="648"/>
      <c r="DW7" s="648"/>
      <c r="DX7" s="648"/>
      <c r="DY7" s="648"/>
      <c r="DZ7" s="648"/>
      <c r="EA7" s="648"/>
      <c r="EB7" s="648"/>
      <c r="EC7" s="657"/>
    </row>
    <row r="8" spans="2:143" ht="11.25" customHeight="1" x14ac:dyDescent="0.15">
      <c r="B8" s="644" t="s">
        <v>222</v>
      </c>
      <c r="C8" s="645"/>
      <c r="D8" s="645"/>
      <c r="E8" s="645"/>
      <c r="F8" s="645"/>
      <c r="G8" s="645"/>
      <c r="H8" s="645"/>
      <c r="I8" s="645"/>
      <c r="J8" s="645"/>
      <c r="K8" s="645"/>
      <c r="L8" s="645"/>
      <c r="M8" s="645"/>
      <c r="N8" s="645"/>
      <c r="O8" s="645"/>
      <c r="P8" s="645"/>
      <c r="Q8" s="646"/>
      <c r="R8" s="647">
        <v>6271</v>
      </c>
      <c r="S8" s="648"/>
      <c r="T8" s="648"/>
      <c r="U8" s="648"/>
      <c r="V8" s="648"/>
      <c r="W8" s="648"/>
      <c r="X8" s="648"/>
      <c r="Y8" s="649"/>
      <c r="Z8" s="650">
        <v>0</v>
      </c>
      <c r="AA8" s="650"/>
      <c r="AB8" s="650"/>
      <c r="AC8" s="650"/>
      <c r="AD8" s="651">
        <v>6271</v>
      </c>
      <c r="AE8" s="651"/>
      <c r="AF8" s="651"/>
      <c r="AG8" s="651"/>
      <c r="AH8" s="651"/>
      <c r="AI8" s="651"/>
      <c r="AJ8" s="651"/>
      <c r="AK8" s="651"/>
      <c r="AL8" s="652">
        <v>0.1</v>
      </c>
      <c r="AM8" s="653"/>
      <c r="AN8" s="653"/>
      <c r="AO8" s="654"/>
      <c r="AP8" s="644" t="s">
        <v>223</v>
      </c>
      <c r="AQ8" s="645"/>
      <c r="AR8" s="645"/>
      <c r="AS8" s="645"/>
      <c r="AT8" s="645"/>
      <c r="AU8" s="645"/>
      <c r="AV8" s="645"/>
      <c r="AW8" s="645"/>
      <c r="AX8" s="645"/>
      <c r="AY8" s="645"/>
      <c r="AZ8" s="645"/>
      <c r="BA8" s="645"/>
      <c r="BB8" s="645"/>
      <c r="BC8" s="645"/>
      <c r="BD8" s="645"/>
      <c r="BE8" s="645"/>
      <c r="BF8" s="646"/>
      <c r="BG8" s="647">
        <v>46357</v>
      </c>
      <c r="BH8" s="648"/>
      <c r="BI8" s="648"/>
      <c r="BJ8" s="648"/>
      <c r="BK8" s="648"/>
      <c r="BL8" s="648"/>
      <c r="BM8" s="648"/>
      <c r="BN8" s="649"/>
      <c r="BO8" s="650">
        <v>1.5</v>
      </c>
      <c r="BP8" s="650"/>
      <c r="BQ8" s="650"/>
      <c r="BR8" s="650"/>
      <c r="BS8" s="656" t="s">
        <v>159</v>
      </c>
      <c r="BT8" s="648"/>
      <c r="BU8" s="648"/>
      <c r="BV8" s="648"/>
      <c r="BW8" s="648"/>
      <c r="BX8" s="648"/>
      <c r="BY8" s="648"/>
      <c r="BZ8" s="648"/>
      <c r="CA8" s="648"/>
      <c r="CB8" s="657"/>
      <c r="CD8" s="662" t="s">
        <v>224</v>
      </c>
      <c r="CE8" s="663"/>
      <c r="CF8" s="663"/>
      <c r="CG8" s="663"/>
      <c r="CH8" s="663"/>
      <c r="CI8" s="663"/>
      <c r="CJ8" s="663"/>
      <c r="CK8" s="663"/>
      <c r="CL8" s="663"/>
      <c r="CM8" s="663"/>
      <c r="CN8" s="663"/>
      <c r="CO8" s="663"/>
      <c r="CP8" s="663"/>
      <c r="CQ8" s="664"/>
      <c r="CR8" s="647">
        <v>5532668</v>
      </c>
      <c r="CS8" s="648"/>
      <c r="CT8" s="648"/>
      <c r="CU8" s="648"/>
      <c r="CV8" s="648"/>
      <c r="CW8" s="648"/>
      <c r="CX8" s="648"/>
      <c r="CY8" s="649"/>
      <c r="CZ8" s="650">
        <v>20.7</v>
      </c>
      <c r="DA8" s="650"/>
      <c r="DB8" s="650"/>
      <c r="DC8" s="650"/>
      <c r="DD8" s="656">
        <v>2580</v>
      </c>
      <c r="DE8" s="648"/>
      <c r="DF8" s="648"/>
      <c r="DG8" s="648"/>
      <c r="DH8" s="648"/>
      <c r="DI8" s="648"/>
      <c r="DJ8" s="648"/>
      <c r="DK8" s="648"/>
      <c r="DL8" s="648"/>
      <c r="DM8" s="648"/>
      <c r="DN8" s="648"/>
      <c r="DO8" s="648"/>
      <c r="DP8" s="649"/>
      <c r="DQ8" s="656">
        <v>2621344</v>
      </c>
      <c r="DR8" s="648"/>
      <c r="DS8" s="648"/>
      <c r="DT8" s="648"/>
      <c r="DU8" s="648"/>
      <c r="DV8" s="648"/>
      <c r="DW8" s="648"/>
      <c r="DX8" s="648"/>
      <c r="DY8" s="648"/>
      <c r="DZ8" s="648"/>
      <c r="EA8" s="648"/>
      <c r="EB8" s="648"/>
      <c r="EC8" s="657"/>
    </row>
    <row r="9" spans="2:143" ht="11.25" customHeight="1" x14ac:dyDescent="0.15">
      <c r="B9" s="644" t="s">
        <v>225</v>
      </c>
      <c r="C9" s="645"/>
      <c r="D9" s="645"/>
      <c r="E9" s="645"/>
      <c r="F9" s="645"/>
      <c r="G9" s="645"/>
      <c r="H9" s="645"/>
      <c r="I9" s="645"/>
      <c r="J9" s="645"/>
      <c r="K9" s="645"/>
      <c r="L9" s="645"/>
      <c r="M9" s="645"/>
      <c r="N9" s="645"/>
      <c r="O9" s="645"/>
      <c r="P9" s="645"/>
      <c r="Q9" s="646"/>
      <c r="R9" s="647">
        <v>7523</v>
      </c>
      <c r="S9" s="648"/>
      <c r="T9" s="648"/>
      <c r="U9" s="648"/>
      <c r="V9" s="648"/>
      <c r="W9" s="648"/>
      <c r="X9" s="648"/>
      <c r="Y9" s="649"/>
      <c r="Z9" s="650">
        <v>0</v>
      </c>
      <c r="AA9" s="650"/>
      <c r="AB9" s="650"/>
      <c r="AC9" s="650"/>
      <c r="AD9" s="651">
        <v>7523</v>
      </c>
      <c r="AE9" s="651"/>
      <c r="AF9" s="651"/>
      <c r="AG9" s="651"/>
      <c r="AH9" s="651"/>
      <c r="AI9" s="651"/>
      <c r="AJ9" s="651"/>
      <c r="AK9" s="651"/>
      <c r="AL9" s="652">
        <v>0.1</v>
      </c>
      <c r="AM9" s="653"/>
      <c r="AN9" s="653"/>
      <c r="AO9" s="654"/>
      <c r="AP9" s="644" t="s">
        <v>226</v>
      </c>
      <c r="AQ9" s="645"/>
      <c r="AR9" s="645"/>
      <c r="AS9" s="645"/>
      <c r="AT9" s="645"/>
      <c r="AU9" s="645"/>
      <c r="AV9" s="645"/>
      <c r="AW9" s="645"/>
      <c r="AX9" s="645"/>
      <c r="AY9" s="645"/>
      <c r="AZ9" s="645"/>
      <c r="BA9" s="645"/>
      <c r="BB9" s="645"/>
      <c r="BC9" s="645"/>
      <c r="BD9" s="645"/>
      <c r="BE9" s="645"/>
      <c r="BF9" s="646"/>
      <c r="BG9" s="647">
        <v>928330</v>
      </c>
      <c r="BH9" s="648"/>
      <c r="BI9" s="648"/>
      <c r="BJ9" s="648"/>
      <c r="BK9" s="648"/>
      <c r="BL9" s="648"/>
      <c r="BM9" s="648"/>
      <c r="BN9" s="649"/>
      <c r="BO9" s="650">
        <v>29.9</v>
      </c>
      <c r="BP9" s="650"/>
      <c r="BQ9" s="650"/>
      <c r="BR9" s="650"/>
      <c r="BS9" s="656" t="s">
        <v>159</v>
      </c>
      <c r="BT9" s="648"/>
      <c r="BU9" s="648"/>
      <c r="BV9" s="648"/>
      <c r="BW9" s="648"/>
      <c r="BX9" s="648"/>
      <c r="BY9" s="648"/>
      <c r="BZ9" s="648"/>
      <c r="CA9" s="648"/>
      <c r="CB9" s="657"/>
      <c r="CD9" s="662" t="s">
        <v>227</v>
      </c>
      <c r="CE9" s="663"/>
      <c r="CF9" s="663"/>
      <c r="CG9" s="663"/>
      <c r="CH9" s="663"/>
      <c r="CI9" s="663"/>
      <c r="CJ9" s="663"/>
      <c r="CK9" s="663"/>
      <c r="CL9" s="663"/>
      <c r="CM9" s="663"/>
      <c r="CN9" s="663"/>
      <c r="CO9" s="663"/>
      <c r="CP9" s="663"/>
      <c r="CQ9" s="664"/>
      <c r="CR9" s="647">
        <v>1481577</v>
      </c>
      <c r="CS9" s="648"/>
      <c r="CT9" s="648"/>
      <c r="CU9" s="648"/>
      <c r="CV9" s="648"/>
      <c r="CW9" s="648"/>
      <c r="CX9" s="648"/>
      <c r="CY9" s="649"/>
      <c r="CZ9" s="650">
        <v>5.5</v>
      </c>
      <c r="DA9" s="650"/>
      <c r="DB9" s="650"/>
      <c r="DC9" s="650"/>
      <c r="DD9" s="656">
        <v>34476</v>
      </c>
      <c r="DE9" s="648"/>
      <c r="DF9" s="648"/>
      <c r="DG9" s="648"/>
      <c r="DH9" s="648"/>
      <c r="DI9" s="648"/>
      <c r="DJ9" s="648"/>
      <c r="DK9" s="648"/>
      <c r="DL9" s="648"/>
      <c r="DM9" s="648"/>
      <c r="DN9" s="648"/>
      <c r="DO9" s="648"/>
      <c r="DP9" s="649"/>
      <c r="DQ9" s="656">
        <v>1294627</v>
      </c>
      <c r="DR9" s="648"/>
      <c r="DS9" s="648"/>
      <c r="DT9" s="648"/>
      <c r="DU9" s="648"/>
      <c r="DV9" s="648"/>
      <c r="DW9" s="648"/>
      <c r="DX9" s="648"/>
      <c r="DY9" s="648"/>
      <c r="DZ9" s="648"/>
      <c r="EA9" s="648"/>
      <c r="EB9" s="648"/>
      <c r="EC9" s="657"/>
    </row>
    <row r="10" spans="2:143" ht="11.25" customHeight="1" x14ac:dyDescent="0.15">
      <c r="B10" s="644" t="s">
        <v>228</v>
      </c>
      <c r="C10" s="645"/>
      <c r="D10" s="645"/>
      <c r="E10" s="645"/>
      <c r="F10" s="645"/>
      <c r="G10" s="645"/>
      <c r="H10" s="645"/>
      <c r="I10" s="645"/>
      <c r="J10" s="645"/>
      <c r="K10" s="645"/>
      <c r="L10" s="645"/>
      <c r="M10" s="645"/>
      <c r="N10" s="645"/>
      <c r="O10" s="645"/>
      <c r="P10" s="645"/>
      <c r="Q10" s="646"/>
      <c r="R10" s="647" t="s">
        <v>218</v>
      </c>
      <c r="S10" s="648"/>
      <c r="T10" s="648"/>
      <c r="U10" s="648"/>
      <c r="V10" s="648"/>
      <c r="W10" s="648"/>
      <c r="X10" s="648"/>
      <c r="Y10" s="649"/>
      <c r="Z10" s="650" t="s">
        <v>218</v>
      </c>
      <c r="AA10" s="650"/>
      <c r="AB10" s="650"/>
      <c r="AC10" s="650"/>
      <c r="AD10" s="651" t="s">
        <v>218</v>
      </c>
      <c r="AE10" s="651"/>
      <c r="AF10" s="651"/>
      <c r="AG10" s="651"/>
      <c r="AH10" s="651"/>
      <c r="AI10" s="651"/>
      <c r="AJ10" s="651"/>
      <c r="AK10" s="651"/>
      <c r="AL10" s="652" t="s">
        <v>218</v>
      </c>
      <c r="AM10" s="653"/>
      <c r="AN10" s="653"/>
      <c r="AO10" s="654"/>
      <c r="AP10" s="644" t="s">
        <v>229</v>
      </c>
      <c r="AQ10" s="645"/>
      <c r="AR10" s="645"/>
      <c r="AS10" s="645"/>
      <c r="AT10" s="645"/>
      <c r="AU10" s="645"/>
      <c r="AV10" s="645"/>
      <c r="AW10" s="645"/>
      <c r="AX10" s="645"/>
      <c r="AY10" s="645"/>
      <c r="AZ10" s="645"/>
      <c r="BA10" s="645"/>
      <c r="BB10" s="645"/>
      <c r="BC10" s="645"/>
      <c r="BD10" s="645"/>
      <c r="BE10" s="645"/>
      <c r="BF10" s="646"/>
      <c r="BG10" s="647">
        <v>71310</v>
      </c>
      <c r="BH10" s="648"/>
      <c r="BI10" s="648"/>
      <c r="BJ10" s="648"/>
      <c r="BK10" s="648"/>
      <c r="BL10" s="648"/>
      <c r="BM10" s="648"/>
      <c r="BN10" s="649"/>
      <c r="BO10" s="650">
        <v>2.2999999999999998</v>
      </c>
      <c r="BP10" s="650"/>
      <c r="BQ10" s="650"/>
      <c r="BR10" s="650"/>
      <c r="BS10" s="656" t="s">
        <v>218</v>
      </c>
      <c r="BT10" s="648"/>
      <c r="BU10" s="648"/>
      <c r="BV10" s="648"/>
      <c r="BW10" s="648"/>
      <c r="BX10" s="648"/>
      <c r="BY10" s="648"/>
      <c r="BZ10" s="648"/>
      <c r="CA10" s="648"/>
      <c r="CB10" s="657"/>
      <c r="CD10" s="662" t="s">
        <v>230</v>
      </c>
      <c r="CE10" s="663"/>
      <c r="CF10" s="663"/>
      <c r="CG10" s="663"/>
      <c r="CH10" s="663"/>
      <c r="CI10" s="663"/>
      <c r="CJ10" s="663"/>
      <c r="CK10" s="663"/>
      <c r="CL10" s="663"/>
      <c r="CM10" s="663"/>
      <c r="CN10" s="663"/>
      <c r="CO10" s="663"/>
      <c r="CP10" s="663"/>
      <c r="CQ10" s="664"/>
      <c r="CR10" s="647">
        <v>1284</v>
      </c>
      <c r="CS10" s="648"/>
      <c r="CT10" s="648"/>
      <c r="CU10" s="648"/>
      <c r="CV10" s="648"/>
      <c r="CW10" s="648"/>
      <c r="CX10" s="648"/>
      <c r="CY10" s="649"/>
      <c r="CZ10" s="650">
        <v>0</v>
      </c>
      <c r="DA10" s="650"/>
      <c r="DB10" s="650"/>
      <c r="DC10" s="650"/>
      <c r="DD10" s="656" t="s">
        <v>218</v>
      </c>
      <c r="DE10" s="648"/>
      <c r="DF10" s="648"/>
      <c r="DG10" s="648"/>
      <c r="DH10" s="648"/>
      <c r="DI10" s="648"/>
      <c r="DJ10" s="648"/>
      <c r="DK10" s="648"/>
      <c r="DL10" s="648"/>
      <c r="DM10" s="648"/>
      <c r="DN10" s="648"/>
      <c r="DO10" s="648"/>
      <c r="DP10" s="649"/>
      <c r="DQ10" s="656">
        <v>1284</v>
      </c>
      <c r="DR10" s="648"/>
      <c r="DS10" s="648"/>
      <c r="DT10" s="648"/>
      <c r="DU10" s="648"/>
      <c r="DV10" s="648"/>
      <c r="DW10" s="648"/>
      <c r="DX10" s="648"/>
      <c r="DY10" s="648"/>
      <c r="DZ10" s="648"/>
      <c r="EA10" s="648"/>
      <c r="EB10" s="648"/>
      <c r="EC10" s="657"/>
    </row>
    <row r="11" spans="2:143" ht="11.25" customHeight="1" x14ac:dyDescent="0.15">
      <c r="B11" s="644" t="s">
        <v>231</v>
      </c>
      <c r="C11" s="645"/>
      <c r="D11" s="645"/>
      <c r="E11" s="645"/>
      <c r="F11" s="645"/>
      <c r="G11" s="645"/>
      <c r="H11" s="645"/>
      <c r="I11" s="645"/>
      <c r="J11" s="645"/>
      <c r="K11" s="645"/>
      <c r="L11" s="645"/>
      <c r="M11" s="645"/>
      <c r="N11" s="645"/>
      <c r="O11" s="645"/>
      <c r="P11" s="645"/>
      <c r="Q11" s="646"/>
      <c r="R11" s="647">
        <v>625325</v>
      </c>
      <c r="S11" s="648"/>
      <c r="T11" s="648"/>
      <c r="U11" s="648"/>
      <c r="V11" s="648"/>
      <c r="W11" s="648"/>
      <c r="X11" s="648"/>
      <c r="Y11" s="649"/>
      <c r="Z11" s="652">
        <v>2.2999999999999998</v>
      </c>
      <c r="AA11" s="653"/>
      <c r="AB11" s="653"/>
      <c r="AC11" s="665"/>
      <c r="AD11" s="656">
        <v>625325</v>
      </c>
      <c r="AE11" s="648"/>
      <c r="AF11" s="648"/>
      <c r="AG11" s="648"/>
      <c r="AH11" s="648"/>
      <c r="AI11" s="648"/>
      <c r="AJ11" s="648"/>
      <c r="AK11" s="649"/>
      <c r="AL11" s="652">
        <v>6.1</v>
      </c>
      <c r="AM11" s="653"/>
      <c r="AN11" s="653"/>
      <c r="AO11" s="654"/>
      <c r="AP11" s="644" t="s">
        <v>232</v>
      </c>
      <c r="AQ11" s="645"/>
      <c r="AR11" s="645"/>
      <c r="AS11" s="645"/>
      <c r="AT11" s="645"/>
      <c r="AU11" s="645"/>
      <c r="AV11" s="645"/>
      <c r="AW11" s="645"/>
      <c r="AX11" s="645"/>
      <c r="AY11" s="645"/>
      <c r="AZ11" s="645"/>
      <c r="BA11" s="645"/>
      <c r="BB11" s="645"/>
      <c r="BC11" s="645"/>
      <c r="BD11" s="645"/>
      <c r="BE11" s="645"/>
      <c r="BF11" s="646"/>
      <c r="BG11" s="647">
        <v>89726</v>
      </c>
      <c r="BH11" s="648"/>
      <c r="BI11" s="648"/>
      <c r="BJ11" s="648"/>
      <c r="BK11" s="648"/>
      <c r="BL11" s="648"/>
      <c r="BM11" s="648"/>
      <c r="BN11" s="649"/>
      <c r="BO11" s="650">
        <v>2.9</v>
      </c>
      <c r="BP11" s="650"/>
      <c r="BQ11" s="650"/>
      <c r="BR11" s="650"/>
      <c r="BS11" s="656">
        <v>17784</v>
      </c>
      <c r="BT11" s="648"/>
      <c r="BU11" s="648"/>
      <c r="BV11" s="648"/>
      <c r="BW11" s="648"/>
      <c r="BX11" s="648"/>
      <c r="BY11" s="648"/>
      <c r="BZ11" s="648"/>
      <c r="CA11" s="648"/>
      <c r="CB11" s="657"/>
      <c r="CD11" s="662" t="s">
        <v>233</v>
      </c>
      <c r="CE11" s="663"/>
      <c r="CF11" s="663"/>
      <c r="CG11" s="663"/>
      <c r="CH11" s="663"/>
      <c r="CI11" s="663"/>
      <c r="CJ11" s="663"/>
      <c r="CK11" s="663"/>
      <c r="CL11" s="663"/>
      <c r="CM11" s="663"/>
      <c r="CN11" s="663"/>
      <c r="CO11" s="663"/>
      <c r="CP11" s="663"/>
      <c r="CQ11" s="664"/>
      <c r="CR11" s="647">
        <v>1333058</v>
      </c>
      <c r="CS11" s="648"/>
      <c r="CT11" s="648"/>
      <c r="CU11" s="648"/>
      <c r="CV11" s="648"/>
      <c r="CW11" s="648"/>
      <c r="CX11" s="648"/>
      <c r="CY11" s="649"/>
      <c r="CZ11" s="650">
        <v>5</v>
      </c>
      <c r="DA11" s="650"/>
      <c r="DB11" s="650"/>
      <c r="DC11" s="650"/>
      <c r="DD11" s="656">
        <v>455450</v>
      </c>
      <c r="DE11" s="648"/>
      <c r="DF11" s="648"/>
      <c r="DG11" s="648"/>
      <c r="DH11" s="648"/>
      <c r="DI11" s="648"/>
      <c r="DJ11" s="648"/>
      <c r="DK11" s="648"/>
      <c r="DL11" s="648"/>
      <c r="DM11" s="648"/>
      <c r="DN11" s="648"/>
      <c r="DO11" s="648"/>
      <c r="DP11" s="649"/>
      <c r="DQ11" s="656">
        <v>639607</v>
      </c>
      <c r="DR11" s="648"/>
      <c r="DS11" s="648"/>
      <c r="DT11" s="648"/>
      <c r="DU11" s="648"/>
      <c r="DV11" s="648"/>
      <c r="DW11" s="648"/>
      <c r="DX11" s="648"/>
      <c r="DY11" s="648"/>
      <c r="DZ11" s="648"/>
      <c r="EA11" s="648"/>
      <c r="EB11" s="648"/>
      <c r="EC11" s="657"/>
    </row>
    <row r="12" spans="2:143" ht="11.25" customHeight="1" x14ac:dyDescent="0.15">
      <c r="B12" s="644" t="s">
        <v>234</v>
      </c>
      <c r="C12" s="645"/>
      <c r="D12" s="645"/>
      <c r="E12" s="645"/>
      <c r="F12" s="645"/>
      <c r="G12" s="645"/>
      <c r="H12" s="645"/>
      <c r="I12" s="645"/>
      <c r="J12" s="645"/>
      <c r="K12" s="645"/>
      <c r="L12" s="645"/>
      <c r="M12" s="645"/>
      <c r="N12" s="645"/>
      <c r="O12" s="645"/>
      <c r="P12" s="645"/>
      <c r="Q12" s="646"/>
      <c r="R12" s="647">
        <v>20475</v>
      </c>
      <c r="S12" s="648"/>
      <c r="T12" s="648"/>
      <c r="U12" s="648"/>
      <c r="V12" s="648"/>
      <c r="W12" s="648"/>
      <c r="X12" s="648"/>
      <c r="Y12" s="649"/>
      <c r="Z12" s="650">
        <v>0.1</v>
      </c>
      <c r="AA12" s="650"/>
      <c r="AB12" s="650"/>
      <c r="AC12" s="650"/>
      <c r="AD12" s="651">
        <v>20475</v>
      </c>
      <c r="AE12" s="651"/>
      <c r="AF12" s="651"/>
      <c r="AG12" s="651"/>
      <c r="AH12" s="651"/>
      <c r="AI12" s="651"/>
      <c r="AJ12" s="651"/>
      <c r="AK12" s="651"/>
      <c r="AL12" s="652">
        <v>0.2</v>
      </c>
      <c r="AM12" s="653"/>
      <c r="AN12" s="653"/>
      <c r="AO12" s="654"/>
      <c r="AP12" s="644" t="s">
        <v>235</v>
      </c>
      <c r="AQ12" s="645"/>
      <c r="AR12" s="645"/>
      <c r="AS12" s="645"/>
      <c r="AT12" s="645"/>
      <c r="AU12" s="645"/>
      <c r="AV12" s="645"/>
      <c r="AW12" s="645"/>
      <c r="AX12" s="645"/>
      <c r="AY12" s="645"/>
      <c r="AZ12" s="645"/>
      <c r="BA12" s="645"/>
      <c r="BB12" s="645"/>
      <c r="BC12" s="645"/>
      <c r="BD12" s="645"/>
      <c r="BE12" s="645"/>
      <c r="BF12" s="646"/>
      <c r="BG12" s="647">
        <v>1676542</v>
      </c>
      <c r="BH12" s="648"/>
      <c r="BI12" s="648"/>
      <c r="BJ12" s="648"/>
      <c r="BK12" s="648"/>
      <c r="BL12" s="648"/>
      <c r="BM12" s="648"/>
      <c r="BN12" s="649"/>
      <c r="BO12" s="650">
        <v>54.1</v>
      </c>
      <c r="BP12" s="650"/>
      <c r="BQ12" s="650"/>
      <c r="BR12" s="650"/>
      <c r="BS12" s="656" t="s">
        <v>159</v>
      </c>
      <c r="BT12" s="648"/>
      <c r="BU12" s="648"/>
      <c r="BV12" s="648"/>
      <c r="BW12" s="648"/>
      <c r="BX12" s="648"/>
      <c r="BY12" s="648"/>
      <c r="BZ12" s="648"/>
      <c r="CA12" s="648"/>
      <c r="CB12" s="657"/>
      <c r="CD12" s="662" t="s">
        <v>236</v>
      </c>
      <c r="CE12" s="663"/>
      <c r="CF12" s="663"/>
      <c r="CG12" s="663"/>
      <c r="CH12" s="663"/>
      <c r="CI12" s="663"/>
      <c r="CJ12" s="663"/>
      <c r="CK12" s="663"/>
      <c r="CL12" s="663"/>
      <c r="CM12" s="663"/>
      <c r="CN12" s="663"/>
      <c r="CO12" s="663"/>
      <c r="CP12" s="663"/>
      <c r="CQ12" s="664"/>
      <c r="CR12" s="647">
        <v>458551</v>
      </c>
      <c r="CS12" s="648"/>
      <c r="CT12" s="648"/>
      <c r="CU12" s="648"/>
      <c r="CV12" s="648"/>
      <c r="CW12" s="648"/>
      <c r="CX12" s="648"/>
      <c r="CY12" s="649"/>
      <c r="CZ12" s="650">
        <v>1.7</v>
      </c>
      <c r="DA12" s="650"/>
      <c r="DB12" s="650"/>
      <c r="DC12" s="650"/>
      <c r="DD12" s="656">
        <v>63476</v>
      </c>
      <c r="DE12" s="648"/>
      <c r="DF12" s="648"/>
      <c r="DG12" s="648"/>
      <c r="DH12" s="648"/>
      <c r="DI12" s="648"/>
      <c r="DJ12" s="648"/>
      <c r="DK12" s="648"/>
      <c r="DL12" s="648"/>
      <c r="DM12" s="648"/>
      <c r="DN12" s="648"/>
      <c r="DO12" s="648"/>
      <c r="DP12" s="649"/>
      <c r="DQ12" s="656">
        <v>377031</v>
      </c>
      <c r="DR12" s="648"/>
      <c r="DS12" s="648"/>
      <c r="DT12" s="648"/>
      <c r="DU12" s="648"/>
      <c r="DV12" s="648"/>
      <c r="DW12" s="648"/>
      <c r="DX12" s="648"/>
      <c r="DY12" s="648"/>
      <c r="DZ12" s="648"/>
      <c r="EA12" s="648"/>
      <c r="EB12" s="648"/>
      <c r="EC12" s="657"/>
    </row>
    <row r="13" spans="2:143" ht="11.25" customHeight="1" x14ac:dyDescent="0.15">
      <c r="B13" s="644" t="s">
        <v>237</v>
      </c>
      <c r="C13" s="645"/>
      <c r="D13" s="645"/>
      <c r="E13" s="645"/>
      <c r="F13" s="645"/>
      <c r="G13" s="645"/>
      <c r="H13" s="645"/>
      <c r="I13" s="645"/>
      <c r="J13" s="645"/>
      <c r="K13" s="645"/>
      <c r="L13" s="645"/>
      <c r="M13" s="645"/>
      <c r="N13" s="645"/>
      <c r="O13" s="645"/>
      <c r="P13" s="645"/>
      <c r="Q13" s="646"/>
      <c r="R13" s="647" t="s">
        <v>218</v>
      </c>
      <c r="S13" s="648"/>
      <c r="T13" s="648"/>
      <c r="U13" s="648"/>
      <c r="V13" s="648"/>
      <c r="W13" s="648"/>
      <c r="X13" s="648"/>
      <c r="Y13" s="649"/>
      <c r="Z13" s="650" t="s">
        <v>159</v>
      </c>
      <c r="AA13" s="650"/>
      <c r="AB13" s="650"/>
      <c r="AC13" s="650"/>
      <c r="AD13" s="651" t="s">
        <v>218</v>
      </c>
      <c r="AE13" s="651"/>
      <c r="AF13" s="651"/>
      <c r="AG13" s="651"/>
      <c r="AH13" s="651"/>
      <c r="AI13" s="651"/>
      <c r="AJ13" s="651"/>
      <c r="AK13" s="651"/>
      <c r="AL13" s="652" t="s">
        <v>159</v>
      </c>
      <c r="AM13" s="653"/>
      <c r="AN13" s="653"/>
      <c r="AO13" s="654"/>
      <c r="AP13" s="644" t="s">
        <v>238</v>
      </c>
      <c r="AQ13" s="645"/>
      <c r="AR13" s="645"/>
      <c r="AS13" s="645"/>
      <c r="AT13" s="645"/>
      <c r="AU13" s="645"/>
      <c r="AV13" s="645"/>
      <c r="AW13" s="645"/>
      <c r="AX13" s="645"/>
      <c r="AY13" s="645"/>
      <c r="AZ13" s="645"/>
      <c r="BA13" s="645"/>
      <c r="BB13" s="645"/>
      <c r="BC13" s="645"/>
      <c r="BD13" s="645"/>
      <c r="BE13" s="645"/>
      <c r="BF13" s="646"/>
      <c r="BG13" s="647">
        <v>1675037</v>
      </c>
      <c r="BH13" s="648"/>
      <c r="BI13" s="648"/>
      <c r="BJ13" s="648"/>
      <c r="BK13" s="648"/>
      <c r="BL13" s="648"/>
      <c r="BM13" s="648"/>
      <c r="BN13" s="649"/>
      <c r="BO13" s="650">
        <v>54</v>
      </c>
      <c r="BP13" s="650"/>
      <c r="BQ13" s="650"/>
      <c r="BR13" s="650"/>
      <c r="BS13" s="656" t="s">
        <v>218</v>
      </c>
      <c r="BT13" s="648"/>
      <c r="BU13" s="648"/>
      <c r="BV13" s="648"/>
      <c r="BW13" s="648"/>
      <c r="BX13" s="648"/>
      <c r="BY13" s="648"/>
      <c r="BZ13" s="648"/>
      <c r="CA13" s="648"/>
      <c r="CB13" s="657"/>
      <c r="CD13" s="662" t="s">
        <v>239</v>
      </c>
      <c r="CE13" s="663"/>
      <c r="CF13" s="663"/>
      <c r="CG13" s="663"/>
      <c r="CH13" s="663"/>
      <c r="CI13" s="663"/>
      <c r="CJ13" s="663"/>
      <c r="CK13" s="663"/>
      <c r="CL13" s="663"/>
      <c r="CM13" s="663"/>
      <c r="CN13" s="663"/>
      <c r="CO13" s="663"/>
      <c r="CP13" s="663"/>
      <c r="CQ13" s="664"/>
      <c r="CR13" s="647">
        <v>1317987</v>
      </c>
      <c r="CS13" s="648"/>
      <c r="CT13" s="648"/>
      <c r="CU13" s="648"/>
      <c r="CV13" s="648"/>
      <c r="CW13" s="648"/>
      <c r="CX13" s="648"/>
      <c r="CY13" s="649"/>
      <c r="CZ13" s="650">
        <v>4.9000000000000004</v>
      </c>
      <c r="DA13" s="650"/>
      <c r="DB13" s="650"/>
      <c r="DC13" s="650"/>
      <c r="DD13" s="656">
        <v>602963</v>
      </c>
      <c r="DE13" s="648"/>
      <c r="DF13" s="648"/>
      <c r="DG13" s="648"/>
      <c r="DH13" s="648"/>
      <c r="DI13" s="648"/>
      <c r="DJ13" s="648"/>
      <c r="DK13" s="648"/>
      <c r="DL13" s="648"/>
      <c r="DM13" s="648"/>
      <c r="DN13" s="648"/>
      <c r="DO13" s="648"/>
      <c r="DP13" s="649"/>
      <c r="DQ13" s="656">
        <v>626066</v>
      </c>
      <c r="DR13" s="648"/>
      <c r="DS13" s="648"/>
      <c r="DT13" s="648"/>
      <c r="DU13" s="648"/>
      <c r="DV13" s="648"/>
      <c r="DW13" s="648"/>
      <c r="DX13" s="648"/>
      <c r="DY13" s="648"/>
      <c r="DZ13" s="648"/>
      <c r="EA13" s="648"/>
      <c r="EB13" s="648"/>
      <c r="EC13" s="657"/>
    </row>
    <row r="14" spans="2:143" ht="11.25" customHeight="1" x14ac:dyDescent="0.15">
      <c r="B14" s="644" t="s">
        <v>240</v>
      </c>
      <c r="C14" s="645"/>
      <c r="D14" s="645"/>
      <c r="E14" s="645"/>
      <c r="F14" s="645"/>
      <c r="G14" s="645"/>
      <c r="H14" s="645"/>
      <c r="I14" s="645"/>
      <c r="J14" s="645"/>
      <c r="K14" s="645"/>
      <c r="L14" s="645"/>
      <c r="M14" s="645"/>
      <c r="N14" s="645"/>
      <c r="O14" s="645"/>
      <c r="P14" s="645"/>
      <c r="Q14" s="646"/>
      <c r="R14" s="647" t="s">
        <v>218</v>
      </c>
      <c r="S14" s="648"/>
      <c r="T14" s="648"/>
      <c r="U14" s="648"/>
      <c r="V14" s="648"/>
      <c r="W14" s="648"/>
      <c r="X14" s="648"/>
      <c r="Y14" s="649"/>
      <c r="Z14" s="650" t="s">
        <v>218</v>
      </c>
      <c r="AA14" s="650"/>
      <c r="AB14" s="650"/>
      <c r="AC14" s="650"/>
      <c r="AD14" s="651" t="s">
        <v>159</v>
      </c>
      <c r="AE14" s="651"/>
      <c r="AF14" s="651"/>
      <c r="AG14" s="651"/>
      <c r="AH14" s="651"/>
      <c r="AI14" s="651"/>
      <c r="AJ14" s="651"/>
      <c r="AK14" s="651"/>
      <c r="AL14" s="652" t="s">
        <v>218</v>
      </c>
      <c r="AM14" s="653"/>
      <c r="AN14" s="653"/>
      <c r="AO14" s="654"/>
      <c r="AP14" s="644" t="s">
        <v>241</v>
      </c>
      <c r="AQ14" s="645"/>
      <c r="AR14" s="645"/>
      <c r="AS14" s="645"/>
      <c r="AT14" s="645"/>
      <c r="AU14" s="645"/>
      <c r="AV14" s="645"/>
      <c r="AW14" s="645"/>
      <c r="AX14" s="645"/>
      <c r="AY14" s="645"/>
      <c r="AZ14" s="645"/>
      <c r="BA14" s="645"/>
      <c r="BB14" s="645"/>
      <c r="BC14" s="645"/>
      <c r="BD14" s="645"/>
      <c r="BE14" s="645"/>
      <c r="BF14" s="646"/>
      <c r="BG14" s="647">
        <v>120406</v>
      </c>
      <c r="BH14" s="648"/>
      <c r="BI14" s="648"/>
      <c r="BJ14" s="648"/>
      <c r="BK14" s="648"/>
      <c r="BL14" s="648"/>
      <c r="BM14" s="648"/>
      <c r="BN14" s="649"/>
      <c r="BO14" s="650">
        <v>3.9</v>
      </c>
      <c r="BP14" s="650"/>
      <c r="BQ14" s="650"/>
      <c r="BR14" s="650"/>
      <c r="BS14" s="656" t="s">
        <v>159</v>
      </c>
      <c r="BT14" s="648"/>
      <c r="BU14" s="648"/>
      <c r="BV14" s="648"/>
      <c r="BW14" s="648"/>
      <c r="BX14" s="648"/>
      <c r="BY14" s="648"/>
      <c r="BZ14" s="648"/>
      <c r="CA14" s="648"/>
      <c r="CB14" s="657"/>
      <c r="CD14" s="662" t="s">
        <v>242</v>
      </c>
      <c r="CE14" s="663"/>
      <c r="CF14" s="663"/>
      <c r="CG14" s="663"/>
      <c r="CH14" s="663"/>
      <c r="CI14" s="663"/>
      <c r="CJ14" s="663"/>
      <c r="CK14" s="663"/>
      <c r="CL14" s="663"/>
      <c r="CM14" s="663"/>
      <c r="CN14" s="663"/>
      <c r="CO14" s="663"/>
      <c r="CP14" s="663"/>
      <c r="CQ14" s="664"/>
      <c r="CR14" s="647">
        <v>681538</v>
      </c>
      <c r="CS14" s="648"/>
      <c r="CT14" s="648"/>
      <c r="CU14" s="648"/>
      <c r="CV14" s="648"/>
      <c r="CW14" s="648"/>
      <c r="CX14" s="648"/>
      <c r="CY14" s="649"/>
      <c r="CZ14" s="650">
        <v>2.5</v>
      </c>
      <c r="DA14" s="650"/>
      <c r="DB14" s="650"/>
      <c r="DC14" s="650"/>
      <c r="DD14" s="656">
        <v>32031</v>
      </c>
      <c r="DE14" s="648"/>
      <c r="DF14" s="648"/>
      <c r="DG14" s="648"/>
      <c r="DH14" s="648"/>
      <c r="DI14" s="648"/>
      <c r="DJ14" s="648"/>
      <c r="DK14" s="648"/>
      <c r="DL14" s="648"/>
      <c r="DM14" s="648"/>
      <c r="DN14" s="648"/>
      <c r="DO14" s="648"/>
      <c r="DP14" s="649"/>
      <c r="DQ14" s="656">
        <v>625826</v>
      </c>
      <c r="DR14" s="648"/>
      <c r="DS14" s="648"/>
      <c r="DT14" s="648"/>
      <c r="DU14" s="648"/>
      <c r="DV14" s="648"/>
      <c r="DW14" s="648"/>
      <c r="DX14" s="648"/>
      <c r="DY14" s="648"/>
      <c r="DZ14" s="648"/>
      <c r="EA14" s="648"/>
      <c r="EB14" s="648"/>
      <c r="EC14" s="657"/>
    </row>
    <row r="15" spans="2:143" ht="11.25" customHeight="1" x14ac:dyDescent="0.15">
      <c r="B15" s="644" t="s">
        <v>243</v>
      </c>
      <c r="C15" s="645"/>
      <c r="D15" s="645"/>
      <c r="E15" s="645"/>
      <c r="F15" s="645"/>
      <c r="G15" s="645"/>
      <c r="H15" s="645"/>
      <c r="I15" s="645"/>
      <c r="J15" s="645"/>
      <c r="K15" s="645"/>
      <c r="L15" s="645"/>
      <c r="M15" s="645"/>
      <c r="N15" s="645"/>
      <c r="O15" s="645"/>
      <c r="P15" s="645"/>
      <c r="Q15" s="646"/>
      <c r="R15" s="647" t="s">
        <v>159</v>
      </c>
      <c r="S15" s="648"/>
      <c r="T15" s="648"/>
      <c r="U15" s="648"/>
      <c r="V15" s="648"/>
      <c r="W15" s="648"/>
      <c r="X15" s="648"/>
      <c r="Y15" s="649"/>
      <c r="Z15" s="650" t="s">
        <v>159</v>
      </c>
      <c r="AA15" s="650"/>
      <c r="AB15" s="650"/>
      <c r="AC15" s="650"/>
      <c r="AD15" s="651" t="s">
        <v>218</v>
      </c>
      <c r="AE15" s="651"/>
      <c r="AF15" s="651"/>
      <c r="AG15" s="651"/>
      <c r="AH15" s="651"/>
      <c r="AI15" s="651"/>
      <c r="AJ15" s="651"/>
      <c r="AK15" s="651"/>
      <c r="AL15" s="652" t="s">
        <v>218</v>
      </c>
      <c r="AM15" s="653"/>
      <c r="AN15" s="653"/>
      <c r="AO15" s="654"/>
      <c r="AP15" s="644" t="s">
        <v>244</v>
      </c>
      <c r="AQ15" s="645"/>
      <c r="AR15" s="645"/>
      <c r="AS15" s="645"/>
      <c r="AT15" s="645"/>
      <c r="AU15" s="645"/>
      <c r="AV15" s="645"/>
      <c r="AW15" s="645"/>
      <c r="AX15" s="645"/>
      <c r="AY15" s="645"/>
      <c r="AZ15" s="645"/>
      <c r="BA15" s="645"/>
      <c r="BB15" s="645"/>
      <c r="BC15" s="645"/>
      <c r="BD15" s="645"/>
      <c r="BE15" s="645"/>
      <c r="BF15" s="646"/>
      <c r="BG15" s="647">
        <v>168303</v>
      </c>
      <c r="BH15" s="648"/>
      <c r="BI15" s="648"/>
      <c r="BJ15" s="648"/>
      <c r="BK15" s="648"/>
      <c r="BL15" s="648"/>
      <c r="BM15" s="648"/>
      <c r="BN15" s="649"/>
      <c r="BO15" s="650">
        <v>5.4</v>
      </c>
      <c r="BP15" s="650"/>
      <c r="BQ15" s="650"/>
      <c r="BR15" s="650"/>
      <c r="BS15" s="656" t="s">
        <v>218</v>
      </c>
      <c r="BT15" s="648"/>
      <c r="BU15" s="648"/>
      <c r="BV15" s="648"/>
      <c r="BW15" s="648"/>
      <c r="BX15" s="648"/>
      <c r="BY15" s="648"/>
      <c r="BZ15" s="648"/>
      <c r="CA15" s="648"/>
      <c r="CB15" s="657"/>
      <c r="CD15" s="662" t="s">
        <v>245</v>
      </c>
      <c r="CE15" s="663"/>
      <c r="CF15" s="663"/>
      <c r="CG15" s="663"/>
      <c r="CH15" s="663"/>
      <c r="CI15" s="663"/>
      <c r="CJ15" s="663"/>
      <c r="CK15" s="663"/>
      <c r="CL15" s="663"/>
      <c r="CM15" s="663"/>
      <c r="CN15" s="663"/>
      <c r="CO15" s="663"/>
      <c r="CP15" s="663"/>
      <c r="CQ15" s="664"/>
      <c r="CR15" s="647">
        <v>2859908</v>
      </c>
      <c r="CS15" s="648"/>
      <c r="CT15" s="648"/>
      <c r="CU15" s="648"/>
      <c r="CV15" s="648"/>
      <c r="CW15" s="648"/>
      <c r="CX15" s="648"/>
      <c r="CY15" s="649"/>
      <c r="CZ15" s="650">
        <v>10.7</v>
      </c>
      <c r="DA15" s="650"/>
      <c r="DB15" s="650"/>
      <c r="DC15" s="650"/>
      <c r="DD15" s="656">
        <v>1127558</v>
      </c>
      <c r="DE15" s="648"/>
      <c r="DF15" s="648"/>
      <c r="DG15" s="648"/>
      <c r="DH15" s="648"/>
      <c r="DI15" s="648"/>
      <c r="DJ15" s="648"/>
      <c r="DK15" s="648"/>
      <c r="DL15" s="648"/>
      <c r="DM15" s="648"/>
      <c r="DN15" s="648"/>
      <c r="DO15" s="648"/>
      <c r="DP15" s="649"/>
      <c r="DQ15" s="656">
        <v>1304944</v>
      </c>
      <c r="DR15" s="648"/>
      <c r="DS15" s="648"/>
      <c r="DT15" s="648"/>
      <c r="DU15" s="648"/>
      <c r="DV15" s="648"/>
      <c r="DW15" s="648"/>
      <c r="DX15" s="648"/>
      <c r="DY15" s="648"/>
      <c r="DZ15" s="648"/>
      <c r="EA15" s="648"/>
      <c r="EB15" s="648"/>
      <c r="EC15" s="657"/>
    </row>
    <row r="16" spans="2:143" ht="11.25" customHeight="1" x14ac:dyDescent="0.15">
      <c r="B16" s="644" t="s">
        <v>246</v>
      </c>
      <c r="C16" s="645"/>
      <c r="D16" s="645"/>
      <c r="E16" s="645"/>
      <c r="F16" s="645"/>
      <c r="G16" s="645"/>
      <c r="H16" s="645"/>
      <c r="I16" s="645"/>
      <c r="J16" s="645"/>
      <c r="K16" s="645"/>
      <c r="L16" s="645"/>
      <c r="M16" s="645"/>
      <c r="N16" s="645"/>
      <c r="O16" s="645"/>
      <c r="P16" s="645"/>
      <c r="Q16" s="646"/>
      <c r="R16" s="647">
        <v>14516</v>
      </c>
      <c r="S16" s="648"/>
      <c r="T16" s="648"/>
      <c r="U16" s="648"/>
      <c r="V16" s="648"/>
      <c r="W16" s="648"/>
      <c r="X16" s="648"/>
      <c r="Y16" s="649"/>
      <c r="Z16" s="650">
        <v>0.1</v>
      </c>
      <c r="AA16" s="650"/>
      <c r="AB16" s="650"/>
      <c r="AC16" s="650"/>
      <c r="AD16" s="651">
        <v>14516</v>
      </c>
      <c r="AE16" s="651"/>
      <c r="AF16" s="651"/>
      <c r="AG16" s="651"/>
      <c r="AH16" s="651"/>
      <c r="AI16" s="651"/>
      <c r="AJ16" s="651"/>
      <c r="AK16" s="651"/>
      <c r="AL16" s="652">
        <v>0.1</v>
      </c>
      <c r="AM16" s="653"/>
      <c r="AN16" s="653"/>
      <c r="AO16" s="654"/>
      <c r="AP16" s="644" t="s">
        <v>247</v>
      </c>
      <c r="AQ16" s="645"/>
      <c r="AR16" s="645"/>
      <c r="AS16" s="645"/>
      <c r="AT16" s="645"/>
      <c r="AU16" s="645"/>
      <c r="AV16" s="645"/>
      <c r="AW16" s="645"/>
      <c r="AX16" s="645"/>
      <c r="AY16" s="645"/>
      <c r="AZ16" s="645"/>
      <c r="BA16" s="645"/>
      <c r="BB16" s="645"/>
      <c r="BC16" s="645"/>
      <c r="BD16" s="645"/>
      <c r="BE16" s="645"/>
      <c r="BF16" s="646"/>
      <c r="BG16" s="647" t="s">
        <v>159</v>
      </c>
      <c r="BH16" s="648"/>
      <c r="BI16" s="648"/>
      <c r="BJ16" s="648"/>
      <c r="BK16" s="648"/>
      <c r="BL16" s="648"/>
      <c r="BM16" s="648"/>
      <c r="BN16" s="649"/>
      <c r="BO16" s="650" t="s">
        <v>159</v>
      </c>
      <c r="BP16" s="650"/>
      <c r="BQ16" s="650"/>
      <c r="BR16" s="650"/>
      <c r="BS16" s="656" t="s">
        <v>159</v>
      </c>
      <c r="BT16" s="648"/>
      <c r="BU16" s="648"/>
      <c r="BV16" s="648"/>
      <c r="BW16" s="648"/>
      <c r="BX16" s="648"/>
      <c r="BY16" s="648"/>
      <c r="BZ16" s="648"/>
      <c r="CA16" s="648"/>
      <c r="CB16" s="657"/>
      <c r="CD16" s="662" t="s">
        <v>248</v>
      </c>
      <c r="CE16" s="663"/>
      <c r="CF16" s="663"/>
      <c r="CG16" s="663"/>
      <c r="CH16" s="663"/>
      <c r="CI16" s="663"/>
      <c r="CJ16" s="663"/>
      <c r="CK16" s="663"/>
      <c r="CL16" s="663"/>
      <c r="CM16" s="663"/>
      <c r="CN16" s="663"/>
      <c r="CO16" s="663"/>
      <c r="CP16" s="663"/>
      <c r="CQ16" s="664"/>
      <c r="CR16" s="647">
        <v>298266</v>
      </c>
      <c r="CS16" s="648"/>
      <c r="CT16" s="648"/>
      <c r="CU16" s="648"/>
      <c r="CV16" s="648"/>
      <c r="CW16" s="648"/>
      <c r="CX16" s="648"/>
      <c r="CY16" s="649"/>
      <c r="CZ16" s="650">
        <v>1.1000000000000001</v>
      </c>
      <c r="DA16" s="650"/>
      <c r="DB16" s="650"/>
      <c r="DC16" s="650"/>
      <c r="DD16" s="656" t="s">
        <v>218</v>
      </c>
      <c r="DE16" s="648"/>
      <c r="DF16" s="648"/>
      <c r="DG16" s="648"/>
      <c r="DH16" s="648"/>
      <c r="DI16" s="648"/>
      <c r="DJ16" s="648"/>
      <c r="DK16" s="648"/>
      <c r="DL16" s="648"/>
      <c r="DM16" s="648"/>
      <c r="DN16" s="648"/>
      <c r="DO16" s="648"/>
      <c r="DP16" s="649"/>
      <c r="DQ16" s="656">
        <v>46880</v>
      </c>
      <c r="DR16" s="648"/>
      <c r="DS16" s="648"/>
      <c r="DT16" s="648"/>
      <c r="DU16" s="648"/>
      <c r="DV16" s="648"/>
      <c r="DW16" s="648"/>
      <c r="DX16" s="648"/>
      <c r="DY16" s="648"/>
      <c r="DZ16" s="648"/>
      <c r="EA16" s="648"/>
      <c r="EB16" s="648"/>
      <c r="EC16" s="657"/>
    </row>
    <row r="17" spans="2:133" ht="11.25" customHeight="1" x14ac:dyDescent="0.15">
      <c r="B17" s="644" t="s">
        <v>249</v>
      </c>
      <c r="C17" s="645"/>
      <c r="D17" s="645"/>
      <c r="E17" s="645"/>
      <c r="F17" s="645"/>
      <c r="G17" s="645"/>
      <c r="H17" s="645"/>
      <c r="I17" s="645"/>
      <c r="J17" s="645"/>
      <c r="K17" s="645"/>
      <c r="L17" s="645"/>
      <c r="M17" s="645"/>
      <c r="N17" s="645"/>
      <c r="O17" s="645"/>
      <c r="P17" s="645"/>
      <c r="Q17" s="646"/>
      <c r="R17" s="647">
        <v>15812</v>
      </c>
      <c r="S17" s="648"/>
      <c r="T17" s="648"/>
      <c r="U17" s="648"/>
      <c r="V17" s="648"/>
      <c r="W17" s="648"/>
      <c r="X17" s="648"/>
      <c r="Y17" s="649"/>
      <c r="Z17" s="650">
        <v>0.1</v>
      </c>
      <c r="AA17" s="650"/>
      <c r="AB17" s="650"/>
      <c r="AC17" s="650"/>
      <c r="AD17" s="651">
        <v>15812</v>
      </c>
      <c r="AE17" s="651"/>
      <c r="AF17" s="651"/>
      <c r="AG17" s="651"/>
      <c r="AH17" s="651"/>
      <c r="AI17" s="651"/>
      <c r="AJ17" s="651"/>
      <c r="AK17" s="651"/>
      <c r="AL17" s="652">
        <v>0.2</v>
      </c>
      <c r="AM17" s="653"/>
      <c r="AN17" s="653"/>
      <c r="AO17" s="654"/>
      <c r="AP17" s="644" t="s">
        <v>250</v>
      </c>
      <c r="AQ17" s="645"/>
      <c r="AR17" s="645"/>
      <c r="AS17" s="645"/>
      <c r="AT17" s="645"/>
      <c r="AU17" s="645"/>
      <c r="AV17" s="645"/>
      <c r="AW17" s="645"/>
      <c r="AX17" s="645"/>
      <c r="AY17" s="645"/>
      <c r="AZ17" s="645"/>
      <c r="BA17" s="645"/>
      <c r="BB17" s="645"/>
      <c r="BC17" s="645"/>
      <c r="BD17" s="645"/>
      <c r="BE17" s="645"/>
      <c r="BF17" s="646"/>
      <c r="BG17" s="647" t="s">
        <v>218</v>
      </c>
      <c r="BH17" s="648"/>
      <c r="BI17" s="648"/>
      <c r="BJ17" s="648"/>
      <c r="BK17" s="648"/>
      <c r="BL17" s="648"/>
      <c r="BM17" s="648"/>
      <c r="BN17" s="649"/>
      <c r="BO17" s="650" t="s">
        <v>159</v>
      </c>
      <c r="BP17" s="650"/>
      <c r="BQ17" s="650"/>
      <c r="BR17" s="650"/>
      <c r="BS17" s="656" t="s">
        <v>218</v>
      </c>
      <c r="BT17" s="648"/>
      <c r="BU17" s="648"/>
      <c r="BV17" s="648"/>
      <c r="BW17" s="648"/>
      <c r="BX17" s="648"/>
      <c r="BY17" s="648"/>
      <c r="BZ17" s="648"/>
      <c r="CA17" s="648"/>
      <c r="CB17" s="657"/>
      <c r="CD17" s="662" t="s">
        <v>251</v>
      </c>
      <c r="CE17" s="663"/>
      <c r="CF17" s="663"/>
      <c r="CG17" s="663"/>
      <c r="CH17" s="663"/>
      <c r="CI17" s="663"/>
      <c r="CJ17" s="663"/>
      <c r="CK17" s="663"/>
      <c r="CL17" s="663"/>
      <c r="CM17" s="663"/>
      <c r="CN17" s="663"/>
      <c r="CO17" s="663"/>
      <c r="CP17" s="663"/>
      <c r="CQ17" s="664"/>
      <c r="CR17" s="647">
        <v>4907700</v>
      </c>
      <c r="CS17" s="648"/>
      <c r="CT17" s="648"/>
      <c r="CU17" s="648"/>
      <c r="CV17" s="648"/>
      <c r="CW17" s="648"/>
      <c r="CX17" s="648"/>
      <c r="CY17" s="649"/>
      <c r="CZ17" s="650">
        <v>18.399999999999999</v>
      </c>
      <c r="DA17" s="650"/>
      <c r="DB17" s="650"/>
      <c r="DC17" s="650"/>
      <c r="DD17" s="656" t="s">
        <v>218</v>
      </c>
      <c r="DE17" s="648"/>
      <c r="DF17" s="648"/>
      <c r="DG17" s="648"/>
      <c r="DH17" s="648"/>
      <c r="DI17" s="648"/>
      <c r="DJ17" s="648"/>
      <c r="DK17" s="648"/>
      <c r="DL17" s="648"/>
      <c r="DM17" s="648"/>
      <c r="DN17" s="648"/>
      <c r="DO17" s="648"/>
      <c r="DP17" s="649"/>
      <c r="DQ17" s="656">
        <v>4899924</v>
      </c>
      <c r="DR17" s="648"/>
      <c r="DS17" s="648"/>
      <c r="DT17" s="648"/>
      <c r="DU17" s="648"/>
      <c r="DV17" s="648"/>
      <c r="DW17" s="648"/>
      <c r="DX17" s="648"/>
      <c r="DY17" s="648"/>
      <c r="DZ17" s="648"/>
      <c r="EA17" s="648"/>
      <c r="EB17" s="648"/>
      <c r="EC17" s="657"/>
    </row>
    <row r="18" spans="2:133" ht="11.25" customHeight="1" x14ac:dyDescent="0.15">
      <c r="B18" s="644" t="s">
        <v>252</v>
      </c>
      <c r="C18" s="645"/>
      <c r="D18" s="645"/>
      <c r="E18" s="645"/>
      <c r="F18" s="645"/>
      <c r="G18" s="645"/>
      <c r="H18" s="645"/>
      <c r="I18" s="645"/>
      <c r="J18" s="645"/>
      <c r="K18" s="645"/>
      <c r="L18" s="645"/>
      <c r="M18" s="645"/>
      <c r="N18" s="645"/>
      <c r="O18" s="645"/>
      <c r="P18" s="645"/>
      <c r="Q18" s="646"/>
      <c r="R18" s="647">
        <v>24093</v>
      </c>
      <c r="S18" s="648"/>
      <c r="T18" s="648"/>
      <c r="U18" s="648"/>
      <c r="V18" s="648"/>
      <c r="W18" s="648"/>
      <c r="X18" s="648"/>
      <c r="Y18" s="649"/>
      <c r="Z18" s="650">
        <v>0.1</v>
      </c>
      <c r="AA18" s="650"/>
      <c r="AB18" s="650"/>
      <c r="AC18" s="650"/>
      <c r="AD18" s="651">
        <v>24093</v>
      </c>
      <c r="AE18" s="651"/>
      <c r="AF18" s="651"/>
      <c r="AG18" s="651"/>
      <c r="AH18" s="651"/>
      <c r="AI18" s="651"/>
      <c r="AJ18" s="651"/>
      <c r="AK18" s="651"/>
      <c r="AL18" s="652">
        <v>0.2</v>
      </c>
      <c r="AM18" s="653"/>
      <c r="AN18" s="653"/>
      <c r="AO18" s="654"/>
      <c r="AP18" s="644" t="s">
        <v>253</v>
      </c>
      <c r="AQ18" s="645"/>
      <c r="AR18" s="645"/>
      <c r="AS18" s="645"/>
      <c r="AT18" s="645"/>
      <c r="AU18" s="645"/>
      <c r="AV18" s="645"/>
      <c r="AW18" s="645"/>
      <c r="AX18" s="645"/>
      <c r="AY18" s="645"/>
      <c r="AZ18" s="645"/>
      <c r="BA18" s="645"/>
      <c r="BB18" s="645"/>
      <c r="BC18" s="645"/>
      <c r="BD18" s="645"/>
      <c r="BE18" s="645"/>
      <c r="BF18" s="646"/>
      <c r="BG18" s="647" t="s">
        <v>218</v>
      </c>
      <c r="BH18" s="648"/>
      <c r="BI18" s="648"/>
      <c r="BJ18" s="648"/>
      <c r="BK18" s="648"/>
      <c r="BL18" s="648"/>
      <c r="BM18" s="648"/>
      <c r="BN18" s="649"/>
      <c r="BO18" s="650" t="s">
        <v>159</v>
      </c>
      <c r="BP18" s="650"/>
      <c r="BQ18" s="650"/>
      <c r="BR18" s="650"/>
      <c r="BS18" s="656" t="s">
        <v>218</v>
      </c>
      <c r="BT18" s="648"/>
      <c r="BU18" s="648"/>
      <c r="BV18" s="648"/>
      <c r="BW18" s="648"/>
      <c r="BX18" s="648"/>
      <c r="BY18" s="648"/>
      <c r="BZ18" s="648"/>
      <c r="CA18" s="648"/>
      <c r="CB18" s="657"/>
      <c r="CD18" s="662" t="s">
        <v>254</v>
      </c>
      <c r="CE18" s="663"/>
      <c r="CF18" s="663"/>
      <c r="CG18" s="663"/>
      <c r="CH18" s="663"/>
      <c r="CI18" s="663"/>
      <c r="CJ18" s="663"/>
      <c r="CK18" s="663"/>
      <c r="CL18" s="663"/>
      <c r="CM18" s="663"/>
      <c r="CN18" s="663"/>
      <c r="CO18" s="663"/>
      <c r="CP18" s="663"/>
      <c r="CQ18" s="664"/>
      <c r="CR18" s="647" t="s">
        <v>159</v>
      </c>
      <c r="CS18" s="648"/>
      <c r="CT18" s="648"/>
      <c r="CU18" s="648"/>
      <c r="CV18" s="648"/>
      <c r="CW18" s="648"/>
      <c r="CX18" s="648"/>
      <c r="CY18" s="649"/>
      <c r="CZ18" s="650" t="s">
        <v>159</v>
      </c>
      <c r="DA18" s="650"/>
      <c r="DB18" s="650"/>
      <c r="DC18" s="650"/>
      <c r="DD18" s="656" t="s">
        <v>218</v>
      </c>
      <c r="DE18" s="648"/>
      <c r="DF18" s="648"/>
      <c r="DG18" s="648"/>
      <c r="DH18" s="648"/>
      <c r="DI18" s="648"/>
      <c r="DJ18" s="648"/>
      <c r="DK18" s="648"/>
      <c r="DL18" s="648"/>
      <c r="DM18" s="648"/>
      <c r="DN18" s="648"/>
      <c r="DO18" s="648"/>
      <c r="DP18" s="649"/>
      <c r="DQ18" s="656" t="s">
        <v>218</v>
      </c>
      <c r="DR18" s="648"/>
      <c r="DS18" s="648"/>
      <c r="DT18" s="648"/>
      <c r="DU18" s="648"/>
      <c r="DV18" s="648"/>
      <c r="DW18" s="648"/>
      <c r="DX18" s="648"/>
      <c r="DY18" s="648"/>
      <c r="DZ18" s="648"/>
      <c r="EA18" s="648"/>
      <c r="EB18" s="648"/>
      <c r="EC18" s="657"/>
    </row>
    <row r="19" spans="2:133" ht="11.25" customHeight="1" x14ac:dyDescent="0.15">
      <c r="B19" s="644" t="s">
        <v>255</v>
      </c>
      <c r="C19" s="645"/>
      <c r="D19" s="645"/>
      <c r="E19" s="645"/>
      <c r="F19" s="645"/>
      <c r="G19" s="645"/>
      <c r="H19" s="645"/>
      <c r="I19" s="645"/>
      <c r="J19" s="645"/>
      <c r="K19" s="645"/>
      <c r="L19" s="645"/>
      <c r="M19" s="645"/>
      <c r="N19" s="645"/>
      <c r="O19" s="645"/>
      <c r="P19" s="645"/>
      <c r="Q19" s="646"/>
      <c r="R19" s="647">
        <v>15607</v>
      </c>
      <c r="S19" s="648"/>
      <c r="T19" s="648"/>
      <c r="U19" s="648"/>
      <c r="V19" s="648"/>
      <c r="W19" s="648"/>
      <c r="X19" s="648"/>
      <c r="Y19" s="649"/>
      <c r="Z19" s="650">
        <v>0.1</v>
      </c>
      <c r="AA19" s="650"/>
      <c r="AB19" s="650"/>
      <c r="AC19" s="650"/>
      <c r="AD19" s="651">
        <v>15607</v>
      </c>
      <c r="AE19" s="651"/>
      <c r="AF19" s="651"/>
      <c r="AG19" s="651"/>
      <c r="AH19" s="651"/>
      <c r="AI19" s="651"/>
      <c r="AJ19" s="651"/>
      <c r="AK19" s="651"/>
      <c r="AL19" s="652">
        <v>0.2</v>
      </c>
      <c r="AM19" s="653"/>
      <c r="AN19" s="653"/>
      <c r="AO19" s="654"/>
      <c r="AP19" s="644" t="s">
        <v>256</v>
      </c>
      <c r="AQ19" s="645"/>
      <c r="AR19" s="645"/>
      <c r="AS19" s="645"/>
      <c r="AT19" s="645"/>
      <c r="AU19" s="645"/>
      <c r="AV19" s="645"/>
      <c r="AW19" s="645"/>
      <c r="AX19" s="645"/>
      <c r="AY19" s="645"/>
      <c r="AZ19" s="645"/>
      <c r="BA19" s="645"/>
      <c r="BB19" s="645"/>
      <c r="BC19" s="645"/>
      <c r="BD19" s="645"/>
      <c r="BE19" s="645"/>
      <c r="BF19" s="646"/>
      <c r="BG19" s="647">
        <v>493</v>
      </c>
      <c r="BH19" s="648"/>
      <c r="BI19" s="648"/>
      <c r="BJ19" s="648"/>
      <c r="BK19" s="648"/>
      <c r="BL19" s="648"/>
      <c r="BM19" s="648"/>
      <c r="BN19" s="649"/>
      <c r="BO19" s="650">
        <v>0</v>
      </c>
      <c r="BP19" s="650"/>
      <c r="BQ19" s="650"/>
      <c r="BR19" s="650"/>
      <c r="BS19" s="656" t="s">
        <v>159</v>
      </c>
      <c r="BT19" s="648"/>
      <c r="BU19" s="648"/>
      <c r="BV19" s="648"/>
      <c r="BW19" s="648"/>
      <c r="BX19" s="648"/>
      <c r="BY19" s="648"/>
      <c r="BZ19" s="648"/>
      <c r="CA19" s="648"/>
      <c r="CB19" s="657"/>
      <c r="CD19" s="662" t="s">
        <v>257</v>
      </c>
      <c r="CE19" s="663"/>
      <c r="CF19" s="663"/>
      <c r="CG19" s="663"/>
      <c r="CH19" s="663"/>
      <c r="CI19" s="663"/>
      <c r="CJ19" s="663"/>
      <c r="CK19" s="663"/>
      <c r="CL19" s="663"/>
      <c r="CM19" s="663"/>
      <c r="CN19" s="663"/>
      <c r="CO19" s="663"/>
      <c r="CP19" s="663"/>
      <c r="CQ19" s="664"/>
      <c r="CR19" s="647" t="s">
        <v>218</v>
      </c>
      <c r="CS19" s="648"/>
      <c r="CT19" s="648"/>
      <c r="CU19" s="648"/>
      <c r="CV19" s="648"/>
      <c r="CW19" s="648"/>
      <c r="CX19" s="648"/>
      <c r="CY19" s="649"/>
      <c r="CZ19" s="650" t="s">
        <v>159</v>
      </c>
      <c r="DA19" s="650"/>
      <c r="DB19" s="650"/>
      <c r="DC19" s="650"/>
      <c r="DD19" s="656" t="s">
        <v>159</v>
      </c>
      <c r="DE19" s="648"/>
      <c r="DF19" s="648"/>
      <c r="DG19" s="648"/>
      <c r="DH19" s="648"/>
      <c r="DI19" s="648"/>
      <c r="DJ19" s="648"/>
      <c r="DK19" s="648"/>
      <c r="DL19" s="648"/>
      <c r="DM19" s="648"/>
      <c r="DN19" s="648"/>
      <c r="DO19" s="648"/>
      <c r="DP19" s="649"/>
      <c r="DQ19" s="656" t="s">
        <v>159</v>
      </c>
      <c r="DR19" s="648"/>
      <c r="DS19" s="648"/>
      <c r="DT19" s="648"/>
      <c r="DU19" s="648"/>
      <c r="DV19" s="648"/>
      <c r="DW19" s="648"/>
      <c r="DX19" s="648"/>
      <c r="DY19" s="648"/>
      <c r="DZ19" s="648"/>
      <c r="EA19" s="648"/>
      <c r="EB19" s="648"/>
      <c r="EC19" s="657"/>
    </row>
    <row r="20" spans="2:133" ht="11.25" customHeight="1" x14ac:dyDescent="0.15">
      <c r="B20" s="644" t="s">
        <v>258</v>
      </c>
      <c r="C20" s="645"/>
      <c r="D20" s="645"/>
      <c r="E20" s="645"/>
      <c r="F20" s="645"/>
      <c r="G20" s="645"/>
      <c r="H20" s="645"/>
      <c r="I20" s="645"/>
      <c r="J20" s="645"/>
      <c r="K20" s="645"/>
      <c r="L20" s="645"/>
      <c r="M20" s="645"/>
      <c r="N20" s="645"/>
      <c r="O20" s="645"/>
      <c r="P20" s="645"/>
      <c r="Q20" s="646"/>
      <c r="R20" s="647">
        <v>6513</v>
      </c>
      <c r="S20" s="648"/>
      <c r="T20" s="648"/>
      <c r="U20" s="648"/>
      <c r="V20" s="648"/>
      <c r="W20" s="648"/>
      <c r="X20" s="648"/>
      <c r="Y20" s="649"/>
      <c r="Z20" s="650">
        <v>0</v>
      </c>
      <c r="AA20" s="650"/>
      <c r="AB20" s="650"/>
      <c r="AC20" s="650"/>
      <c r="AD20" s="651">
        <v>6513</v>
      </c>
      <c r="AE20" s="651"/>
      <c r="AF20" s="651"/>
      <c r="AG20" s="651"/>
      <c r="AH20" s="651"/>
      <c r="AI20" s="651"/>
      <c r="AJ20" s="651"/>
      <c r="AK20" s="651"/>
      <c r="AL20" s="652">
        <v>0.1</v>
      </c>
      <c r="AM20" s="653"/>
      <c r="AN20" s="653"/>
      <c r="AO20" s="654"/>
      <c r="AP20" s="644" t="s">
        <v>259</v>
      </c>
      <c r="AQ20" s="645"/>
      <c r="AR20" s="645"/>
      <c r="AS20" s="645"/>
      <c r="AT20" s="645"/>
      <c r="AU20" s="645"/>
      <c r="AV20" s="645"/>
      <c r="AW20" s="645"/>
      <c r="AX20" s="645"/>
      <c r="AY20" s="645"/>
      <c r="AZ20" s="645"/>
      <c r="BA20" s="645"/>
      <c r="BB20" s="645"/>
      <c r="BC20" s="645"/>
      <c r="BD20" s="645"/>
      <c r="BE20" s="645"/>
      <c r="BF20" s="646"/>
      <c r="BG20" s="647">
        <v>493</v>
      </c>
      <c r="BH20" s="648"/>
      <c r="BI20" s="648"/>
      <c r="BJ20" s="648"/>
      <c r="BK20" s="648"/>
      <c r="BL20" s="648"/>
      <c r="BM20" s="648"/>
      <c r="BN20" s="649"/>
      <c r="BO20" s="650">
        <v>0</v>
      </c>
      <c r="BP20" s="650"/>
      <c r="BQ20" s="650"/>
      <c r="BR20" s="650"/>
      <c r="BS20" s="656" t="s">
        <v>218</v>
      </c>
      <c r="BT20" s="648"/>
      <c r="BU20" s="648"/>
      <c r="BV20" s="648"/>
      <c r="BW20" s="648"/>
      <c r="BX20" s="648"/>
      <c r="BY20" s="648"/>
      <c r="BZ20" s="648"/>
      <c r="CA20" s="648"/>
      <c r="CB20" s="657"/>
      <c r="CD20" s="662" t="s">
        <v>260</v>
      </c>
      <c r="CE20" s="663"/>
      <c r="CF20" s="663"/>
      <c r="CG20" s="663"/>
      <c r="CH20" s="663"/>
      <c r="CI20" s="663"/>
      <c r="CJ20" s="663"/>
      <c r="CK20" s="663"/>
      <c r="CL20" s="663"/>
      <c r="CM20" s="663"/>
      <c r="CN20" s="663"/>
      <c r="CO20" s="663"/>
      <c r="CP20" s="663"/>
      <c r="CQ20" s="664"/>
      <c r="CR20" s="647">
        <v>26740223</v>
      </c>
      <c r="CS20" s="648"/>
      <c r="CT20" s="648"/>
      <c r="CU20" s="648"/>
      <c r="CV20" s="648"/>
      <c r="CW20" s="648"/>
      <c r="CX20" s="648"/>
      <c r="CY20" s="649"/>
      <c r="CZ20" s="650">
        <v>100</v>
      </c>
      <c r="DA20" s="650"/>
      <c r="DB20" s="650"/>
      <c r="DC20" s="650"/>
      <c r="DD20" s="656">
        <v>3705555</v>
      </c>
      <c r="DE20" s="648"/>
      <c r="DF20" s="648"/>
      <c r="DG20" s="648"/>
      <c r="DH20" s="648"/>
      <c r="DI20" s="648"/>
      <c r="DJ20" s="648"/>
      <c r="DK20" s="648"/>
      <c r="DL20" s="648"/>
      <c r="DM20" s="648"/>
      <c r="DN20" s="648"/>
      <c r="DO20" s="648"/>
      <c r="DP20" s="649"/>
      <c r="DQ20" s="656">
        <v>14384940</v>
      </c>
      <c r="DR20" s="648"/>
      <c r="DS20" s="648"/>
      <c r="DT20" s="648"/>
      <c r="DU20" s="648"/>
      <c r="DV20" s="648"/>
      <c r="DW20" s="648"/>
      <c r="DX20" s="648"/>
      <c r="DY20" s="648"/>
      <c r="DZ20" s="648"/>
      <c r="EA20" s="648"/>
      <c r="EB20" s="648"/>
      <c r="EC20" s="657"/>
    </row>
    <row r="21" spans="2:133" ht="11.25" customHeight="1" x14ac:dyDescent="0.15">
      <c r="B21" s="644" t="s">
        <v>261</v>
      </c>
      <c r="C21" s="645"/>
      <c r="D21" s="645"/>
      <c r="E21" s="645"/>
      <c r="F21" s="645"/>
      <c r="G21" s="645"/>
      <c r="H21" s="645"/>
      <c r="I21" s="645"/>
      <c r="J21" s="645"/>
      <c r="K21" s="645"/>
      <c r="L21" s="645"/>
      <c r="M21" s="645"/>
      <c r="N21" s="645"/>
      <c r="O21" s="645"/>
      <c r="P21" s="645"/>
      <c r="Q21" s="646"/>
      <c r="R21" s="647">
        <v>1973</v>
      </c>
      <c r="S21" s="648"/>
      <c r="T21" s="648"/>
      <c r="U21" s="648"/>
      <c r="V21" s="648"/>
      <c r="W21" s="648"/>
      <c r="X21" s="648"/>
      <c r="Y21" s="649"/>
      <c r="Z21" s="650">
        <v>0</v>
      </c>
      <c r="AA21" s="650"/>
      <c r="AB21" s="650"/>
      <c r="AC21" s="650"/>
      <c r="AD21" s="651">
        <v>1973</v>
      </c>
      <c r="AE21" s="651"/>
      <c r="AF21" s="651"/>
      <c r="AG21" s="651"/>
      <c r="AH21" s="651"/>
      <c r="AI21" s="651"/>
      <c r="AJ21" s="651"/>
      <c r="AK21" s="651"/>
      <c r="AL21" s="652">
        <v>0</v>
      </c>
      <c r="AM21" s="653"/>
      <c r="AN21" s="653"/>
      <c r="AO21" s="654"/>
      <c r="AP21" s="666" t="s">
        <v>262</v>
      </c>
      <c r="AQ21" s="667"/>
      <c r="AR21" s="667"/>
      <c r="AS21" s="667"/>
      <c r="AT21" s="667"/>
      <c r="AU21" s="667"/>
      <c r="AV21" s="667"/>
      <c r="AW21" s="667"/>
      <c r="AX21" s="667"/>
      <c r="AY21" s="667"/>
      <c r="AZ21" s="667"/>
      <c r="BA21" s="667"/>
      <c r="BB21" s="667"/>
      <c r="BC21" s="667"/>
      <c r="BD21" s="667"/>
      <c r="BE21" s="667"/>
      <c r="BF21" s="668"/>
      <c r="BG21" s="647">
        <v>493</v>
      </c>
      <c r="BH21" s="648"/>
      <c r="BI21" s="648"/>
      <c r="BJ21" s="648"/>
      <c r="BK21" s="648"/>
      <c r="BL21" s="648"/>
      <c r="BM21" s="648"/>
      <c r="BN21" s="649"/>
      <c r="BO21" s="650">
        <v>0</v>
      </c>
      <c r="BP21" s="650"/>
      <c r="BQ21" s="650"/>
      <c r="BR21" s="650"/>
      <c r="BS21" s="656" t="s">
        <v>218</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263</v>
      </c>
      <c r="C22" s="645"/>
      <c r="D22" s="645"/>
      <c r="E22" s="645"/>
      <c r="F22" s="645"/>
      <c r="G22" s="645"/>
      <c r="H22" s="645"/>
      <c r="I22" s="645"/>
      <c r="J22" s="645"/>
      <c r="K22" s="645"/>
      <c r="L22" s="645"/>
      <c r="M22" s="645"/>
      <c r="N22" s="645"/>
      <c r="O22" s="645"/>
      <c r="P22" s="645"/>
      <c r="Q22" s="646"/>
      <c r="R22" s="647">
        <v>6788259</v>
      </c>
      <c r="S22" s="648"/>
      <c r="T22" s="648"/>
      <c r="U22" s="648"/>
      <c r="V22" s="648"/>
      <c r="W22" s="648"/>
      <c r="X22" s="648"/>
      <c r="Y22" s="649"/>
      <c r="Z22" s="650">
        <v>24.9</v>
      </c>
      <c r="AA22" s="650"/>
      <c r="AB22" s="650"/>
      <c r="AC22" s="650"/>
      <c r="AD22" s="651">
        <v>6153464</v>
      </c>
      <c r="AE22" s="651"/>
      <c r="AF22" s="651"/>
      <c r="AG22" s="651"/>
      <c r="AH22" s="651"/>
      <c r="AI22" s="651"/>
      <c r="AJ22" s="651"/>
      <c r="AK22" s="651"/>
      <c r="AL22" s="652">
        <v>60.2</v>
      </c>
      <c r="AM22" s="653"/>
      <c r="AN22" s="653"/>
      <c r="AO22" s="654"/>
      <c r="AP22" s="666" t="s">
        <v>264</v>
      </c>
      <c r="AQ22" s="667"/>
      <c r="AR22" s="667"/>
      <c r="AS22" s="667"/>
      <c r="AT22" s="667"/>
      <c r="AU22" s="667"/>
      <c r="AV22" s="667"/>
      <c r="AW22" s="667"/>
      <c r="AX22" s="667"/>
      <c r="AY22" s="667"/>
      <c r="AZ22" s="667"/>
      <c r="BA22" s="667"/>
      <c r="BB22" s="667"/>
      <c r="BC22" s="667"/>
      <c r="BD22" s="667"/>
      <c r="BE22" s="667"/>
      <c r="BF22" s="668"/>
      <c r="BG22" s="647" t="s">
        <v>159</v>
      </c>
      <c r="BH22" s="648"/>
      <c r="BI22" s="648"/>
      <c r="BJ22" s="648"/>
      <c r="BK22" s="648"/>
      <c r="BL22" s="648"/>
      <c r="BM22" s="648"/>
      <c r="BN22" s="649"/>
      <c r="BO22" s="650" t="s">
        <v>159</v>
      </c>
      <c r="BP22" s="650"/>
      <c r="BQ22" s="650"/>
      <c r="BR22" s="650"/>
      <c r="BS22" s="656" t="s">
        <v>218</v>
      </c>
      <c r="BT22" s="648"/>
      <c r="BU22" s="648"/>
      <c r="BV22" s="648"/>
      <c r="BW22" s="648"/>
      <c r="BX22" s="648"/>
      <c r="BY22" s="648"/>
      <c r="BZ22" s="648"/>
      <c r="CA22" s="648"/>
      <c r="CB22" s="657"/>
      <c r="CD22" s="629" t="s">
        <v>265</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266</v>
      </c>
      <c r="C23" s="645"/>
      <c r="D23" s="645"/>
      <c r="E23" s="645"/>
      <c r="F23" s="645"/>
      <c r="G23" s="645"/>
      <c r="H23" s="645"/>
      <c r="I23" s="645"/>
      <c r="J23" s="645"/>
      <c r="K23" s="645"/>
      <c r="L23" s="645"/>
      <c r="M23" s="645"/>
      <c r="N23" s="645"/>
      <c r="O23" s="645"/>
      <c r="P23" s="645"/>
      <c r="Q23" s="646"/>
      <c r="R23" s="647">
        <v>6153464</v>
      </c>
      <c r="S23" s="648"/>
      <c r="T23" s="648"/>
      <c r="U23" s="648"/>
      <c r="V23" s="648"/>
      <c r="W23" s="648"/>
      <c r="X23" s="648"/>
      <c r="Y23" s="649"/>
      <c r="Z23" s="650">
        <v>22.5</v>
      </c>
      <c r="AA23" s="650"/>
      <c r="AB23" s="650"/>
      <c r="AC23" s="650"/>
      <c r="AD23" s="651">
        <v>6153464</v>
      </c>
      <c r="AE23" s="651"/>
      <c r="AF23" s="651"/>
      <c r="AG23" s="651"/>
      <c r="AH23" s="651"/>
      <c r="AI23" s="651"/>
      <c r="AJ23" s="651"/>
      <c r="AK23" s="651"/>
      <c r="AL23" s="652">
        <v>60.2</v>
      </c>
      <c r="AM23" s="653"/>
      <c r="AN23" s="653"/>
      <c r="AO23" s="654"/>
      <c r="AP23" s="666" t="s">
        <v>267</v>
      </c>
      <c r="AQ23" s="667"/>
      <c r="AR23" s="667"/>
      <c r="AS23" s="667"/>
      <c r="AT23" s="667"/>
      <c r="AU23" s="667"/>
      <c r="AV23" s="667"/>
      <c r="AW23" s="667"/>
      <c r="AX23" s="667"/>
      <c r="AY23" s="667"/>
      <c r="AZ23" s="667"/>
      <c r="BA23" s="667"/>
      <c r="BB23" s="667"/>
      <c r="BC23" s="667"/>
      <c r="BD23" s="667"/>
      <c r="BE23" s="667"/>
      <c r="BF23" s="668"/>
      <c r="BG23" s="647" t="s">
        <v>218</v>
      </c>
      <c r="BH23" s="648"/>
      <c r="BI23" s="648"/>
      <c r="BJ23" s="648"/>
      <c r="BK23" s="648"/>
      <c r="BL23" s="648"/>
      <c r="BM23" s="648"/>
      <c r="BN23" s="649"/>
      <c r="BO23" s="650" t="s">
        <v>159</v>
      </c>
      <c r="BP23" s="650"/>
      <c r="BQ23" s="650"/>
      <c r="BR23" s="650"/>
      <c r="BS23" s="656" t="s">
        <v>218</v>
      </c>
      <c r="BT23" s="648"/>
      <c r="BU23" s="648"/>
      <c r="BV23" s="648"/>
      <c r="BW23" s="648"/>
      <c r="BX23" s="648"/>
      <c r="BY23" s="648"/>
      <c r="BZ23" s="648"/>
      <c r="CA23" s="648"/>
      <c r="CB23" s="657"/>
      <c r="CD23" s="629" t="s">
        <v>206</v>
      </c>
      <c r="CE23" s="630"/>
      <c r="CF23" s="630"/>
      <c r="CG23" s="630"/>
      <c r="CH23" s="630"/>
      <c r="CI23" s="630"/>
      <c r="CJ23" s="630"/>
      <c r="CK23" s="630"/>
      <c r="CL23" s="630"/>
      <c r="CM23" s="630"/>
      <c r="CN23" s="630"/>
      <c r="CO23" s="630"/>
      <c r="CP23" s="630"/>
      <c r="CQ23" s="631"/>
      <c r="CR23" s="629" t="s">
        <v>268</v>
      </c>
      <c r="CS23" s="630"/>
      <c r="CT23" s="630"/>
      <c r="CU23" s="630"/>
      <c r="CV23" s="630"/>
      <c r="CW23" s="630"/>
      <c r="CX23" s="630"/>
      <c r="CY23" s="631"/>
      <c r="CZ23" s="629" t="s">
        <v>269</v>
      </c>
      <c r="DA23" s="630"/>
      <c r="DB23" s="630"/>
      <c r="DC23" s="631"/>
      <c r="DD23" s="629" t="s">
        <v>270</v>
      </c>
      <c r="DE23" s="630"/>
      <c r="DF23" s="630"/>
      <c r="DG23" s="630"/>
      <c r="DH23" s="630"/>
      <c r="DI23" s="630"/>
      <c r="DJ23" s="630"/>
      <c r="DK23" s="631"/>
      <c r="DL23" s="678" t="s">
        <v>271</v>
      </c>
      <c r="DM23" s="679"/>
      <c r="DN23" s="679"/>
      <c r="DO23" s="679"/>
      <c r="DP23" s="679"/>
      <c r="DQ23" s="679"/>
      <c r="DR23" s="679"/>
      <c r="DS23" s="679"/>
      <c r="DT23" s="679"/>
      <c r="DU23" s="679"/>
      <c r="DV23" s="680"/>
      <c r="DW23" s="629" t="s">
        <v>272</v>
      </c>
      <c r="DX23" s="630"/>
      <c r="DY23" s="630"/>
      <c r="DZ23" s="630"/>
      <c r="EA23" s="630"/>
      <c r="EB23" s="630"/>
      <c r="EC23" s="631"/>
    </row>
    <row r="24" spans="2:133" ht="11.25" customHeight="1" x14ac:dyDescent="0.15">
      <c r="B24" s="644" t="s">
        <v>273</v>
      </c>
      <c r="C24" s="645"/>
      <c r="D24" s="645"/>
      <c r="E24" s="645"/>
      <c r="F24" s="645"/>
      <c r="G24" s="645"/>
      <c r="H24" s="645"/>
      <c r="I24" s="645"/>
      <c r="J24" s="645"/>
      <c r="K24" s="645"/>
      <c r="L24" s="645"/>
      <c r="M24" s="645"/>
      <c r="N24" s="645"/>
      <c r="O24" s="645"/>
      <c r="P24" s="645"/>
      <c r="Q24" s="646"/>
      <c r="R24" s="647">
        <v>634795</v>
      </c>
      <c r="S24" s="648"/>
      <c r="T24" s="648"/>
      <c r="U24" s="648"/>
      <c r="V24" s="648"/>
      <c r="W24" s="648"/>
      <c r="X24" s="648"/>
      <c r="Y24" s="649"/>
      <c r="Z24" s="650">
        <v>2.2999999999999998</v>
      </c>
      <c r="AA24" s="650"/>
      <c r="AB24" s="650"/>
      <c r="AC24" s="650"/>
      <c r="AD24" s="651" t="s">
        <v>218</v>
      </c>
      <c r="AE24" s="651"/>
      <c r="AF24" s="651"/>
      <c r="AG24" s="651"/>
      <c r="AH24" s="651"/>
      <c r="AI24" s="651"/>
      <c r="AJ24" s="651"/>
      <c r="AK24" s="651"/>
      <c r="AL24" s="652" t="s">
        <v>218</v>
      </c>
      <c r="AM24" s="653"/>
      <c r="AN24" s="653"/>
      <c r="AO24" s="654"/>
      <c r="AP24" s="666" t="s">
        <v>274</v>
      </c>
      <c r="AQ24" s="667"/>
      <c r="AR24" s="667"/>
      <c r="AS24" s="667"/>
      <c r="AT24" s="667"/>
      <c r="AU24" s="667"/>
      <c r="AV24" s="667"/>
      <c r="AW24" s="667"/>
      <c r="AX24" s="667"/>
      <c r="AY24" s="667"/>
      <c r="AZ24" s="667"/>
      <c r="BA24" s="667"/>
      <c r="BB24" s="667"/>
      <c r="BC24" s="667"/>
      <c r="BD24" s="667"/>
      <c r="BE24" s="667"/>
      <c r="BF24" s="668"/>
      <c r="BG24" s="647" t="s">
        <v>159</v>
      </c>
      <c r="BH24" s="648"/>
      <c r="BI24" s="648"/>
      <c r="BJ24" s="648"/>
      <c r="BK24" s="648"/>
      <c r="BL24" s="648"/>
      <c r="BM24" s="648"/>
      <c r="BN24" s="649"/>
      <c r="BO24" s="650" t="s">
        <v>159</v>
      </c>
      <c r="BP24" s="650"/>
      <c r="BQ24" s="650"/>
      <c r="BR24" s="650"/>
      <c r="BS24" s="656" t="s">
        <v>218</v>
      </c>
      <c r="BT24" s="648"/>
      <c r="BU24" s="648"/>
      <c r="BV24" s="648"/>
      <c r="BW24" s="648"/>
      <c r="BX24" s="648"/>
      <c r="BY24" s="648"/>
      <c r="BZ24" s="648"/>
      <c r="CA24" s="648"/>
      <c r="CB24" s="657"/>
      <c r="CD24" s="658" t="s">
        <v>275</v>
      </c>
      <c r="CE24" s="659"/>
      <c r="CF24" s="659"/>
      <c r="CG24" s="659"/>
      <c r="CH24" s="659"/>
      <c r="CI24" s="659"/>
      <c r="CJ24" s="659"/>
      <c r="CK24" s="659"/>
      <c r="CL24" s="659"/>
      <c r="CM24" s="659"/>
      <c r="CN24" s="659"/>
      <c r="CO24" s="659"/>
      <c r="CP24" s="659"/>
      <c r="CQ24" s="660"/>
      <c r="CR24" s="636">
        <v>11324728</v>
      </c>
      <c r="CS24" s="637"/>
      <c r="CT24" s="637"/>
      <c r="CU24" s="637"/>
      <c r="CV24" s="637"/>
      <c r="CW24" s="637"/>
      <c r="CX24" s="637"/>
      <c r="CY24" s="638"/>
      <c r="CZ24" s="641">
        <v>42.4</v>
      </c>
      <c r="DA24" s="642"/>
      <c r="DB24" s="642"/>
      <c r="DC24" s="661"/>
      <c r="DD24" s="686">
        <v>8532475</v>
      </c>
      <c r="DE24" s="637"/>
      <c r="DF24" s="637"/>
      <c r="DG24" s="637"/>
      <c r="DH24" s="637"/>
      <c r="DI24" s="637"/>
      <c r="DJ24" s="637"/>
      <c r="DK24" s="638"/>
      <c r="DL24" s="686">
        <v>5834057</v>
      </c>
      <c r="DM24" s="637"/>
      <c r="DN24" s="637"/>
      <c r="DO24" s="637"/>
      <c r="DP24" s="637"/>
      <c r="DQ24" s="637"/>
      <c r="DR24" s="637"/>
      <c r="DS24" s="637"/>
      <c r="DT24" s="637"/>
      <c r="DU24" s="637"/>
      <c r="DV24" s="638"/>
      <c r="DW24" s="641">
        <v>55.1</v>
      </c>
      <c r="DX24" s="642"/>
      <c r="DY24" s="642"/>
      <c r="DZ24" s="642"/>
      <c r="EA24" s="642"/>
      <c r="EB24" s="642"/>
      <c r="EC24" s="643"/>
    </row>
    <row r="25" spans="2:133" ht="11.25" customHeight="1" x14ac:dyDescent="0.15">
      <c r="B25" s="644" t="s">
        <v>276</v>
      </c>
      <c r="C25" s="645"/>
      <c r="D25" s="645"/>
      <c r="E25" s="645"/>
      <c r="F25" s="645"/>
      <c r="G25" s="645"/>
      <c r="H25" s="645"/>
      <c r="I25" s="645"/>
      <c r="J25" s="645"/>
      <c r="K25" s="645"/>
      <c r="L25" s="645"/>
      <c r="M25" s="645"/>
      <c r="N25" s="645"/>
      <c r="O25" s="645"/>
      <c r="P25" s="645"/>
      <c r="Q25" s="646"/>
      <c r="R25" s="647" t="s">
        <v>218</v>
      </c>
      <c r="S25" s="648"/>
      <c r="T25" s="648"/>
      <c r="U25" s="648"/>
      <c r="V25" s="648"/>
      <c r="W25" s="648"/>
      <c r="X25" s="648"/>
      <c r="Y25" s="649"/>
      <c r="Z25" s="650" t="s">
        <v>218</v>
      </c>
      <c r="AA25" s="650"/>
      <c r="AB25" s="650"/>
      <c r="AC25" s="650"/>
      <c r="AD25" s="651" t="s">
        <v>218</v>
      </c>
      <c r="AE25" s="651"/>
      <c r="AF25" s="651"/>
      <c r="AG25" s="651"/>
      <c r="AH25" s="651"/>
      <c r="AI25" s="651"/>
      <c r="AJ25" s="651"/>
      <c r="AK25" s="651"/>
      <c r="AL25" s="652" t="s">
        <v>218</v>
      </c>
      <c r="AM25" s="653"/>
      <c r="AN25" s="653"/>
      <c r="AO25" s="654"/>
      <c r="AP25" s="666" t="s">
        <v>277</v>
      </c>
      <c r="AQ25" s="667"/>
      <c r="AR25" s="667"/>
      <c r="AS25" s="667"/>
      <c r="AT25" s="667"/>
      <c r="AU25" s="667"/>
      <c r="AV25" s="667"/>
      <c r="AW25" s="667"/>
      <c r="AX25" s="667"/>
      <c r="AY25" s="667"/>
      <c r="AZ25" s="667"/>
      <c r="BA25" s="667"/>
      <c r="BB25" s="667"/>
      <c r="BC25" s="667"/>
      <c r="BD25" s="667"/>
      <c r="BE25" s="667"/>
      <c r="BF25" s="668"/>
      <c r="BG25" s="647" t="s">
        <v>159</v>
      </c>
      <c r="BH25" s="648"/>
      <c r="BI25" s="648"/>
      <c r="BJ25" s="648"/>
      <c r="BK25" s="648"/>
      <c r="BL25" s="648"/>
      <c r="BM25" s="648"/>
      <c r="BN25" s="649"/>
      <c r="BO25" s="650" t="s">
        <v>159</v>
      </c>
      <c r="BP25" s="650"/>
      <c r="BQ25" s="650"/>
      <c r="BR25" s="650"/>
      <c r="BS25" s="656" t="s">
        <v>159</v>
      </c>
      <c r="BT25" s="648"/>
      <c r="BU25" s="648"/>
      <c r="BV25" s="648"/>
      <c r="BW25" s="648"/>
      <c r="BX25" s="648"/>
      <c r="BY25" s="648"/>
      <c r="BZ25" s="648"/>
      <c r="CA25" s="648"/>
      <c r="CB25" s="657"/>
      <c r="CD25" s="662" t="s">
        <v>278</v>
      </c>
      <c r="CE25" s="663"/>
      <c r="CF25" s="663"/>
      <c r="CG25" s="663"/>
      <c r="CH25" s="663"/>
      <c r="CI25" s="663"/>
      <c r="CJ25" s="663"/>
      <c r="CK25" s="663"/>
      <c r="CL25" s="663"/>
      <c r="CM25" s="663"/>
      <c r="CN25" s="663"/>
      <c r="CO25" s="663"/>
      <c r="CP25" s="663"/>
      <c r="CQ25" s="664"/>
      <c r="CR25" s="647">
        <v>2807793</v>
      </c>
      <c r="CS25" s="683"/>
      <c r="CT25" s="683"/>
      <c r="CU25" s="683"/>
      <c r="CV25" s="683"/>
      <c r="CW25" s="683"/>
      <c r="CX25" s="683"/>
      <c r="CY25" s="684"/>
      <c r="CZ25" s="652">
        <v>10.5</v>
      </c>
      <c r="DA25" s="681"/>
      <c r="DB25" s="681"/>
      <c r="DC25" s="685"/>
      <c r="DD25" s="656">
        <v>2617172</v>
      </c>
      <c r="DE25" s="683"/>
      <c r="DF25" s="683"/>
      <c r="DG25" s="683"/>
      <c r="DH25" s="683"/>
      <c r="DI25" s="683"/>
      <c r="DJ25" s="683"/>
      <c r="DK25" s="684"/>
      <c r="DL25" s="656">
        <v>2536511</v>
      </c>
      <c r="DM25" s="683"/>
      <c r="DN25" s="683"/>
      <c r="DO25" s="683"/>
      <c r="DP25" s="683"/>
      <c r="DQ25" s="683"/>
      <c r="DR25" s="683"/>
      <c r="DS25" s="683"/>
      <c r="DT25" s="683"/>
      <c r="DU25" s="683"/>
      <c r="DV25" s="684"/>
      <c r="DW25" s="652">
        <v>24</v>
      </c>
      <c r="DX25" s="681"/>
      <c r="DY25" s="681"/>
      <c r="DZ25" s="681"/>
      <c r="EA25" s="681"/>
      <c r="EB25" s="681"/>
      <c r="EC25" s="682"/>
    </row>
    <row r="26" spans="2:133" ht="11.25" customHeight="1" x14ac:dyDescent="0.15">
      <c r="B26" s="644" t="s">
        <v>279</v>
      </c>
      <c r="C26" s="645"/>
      <c r="D26" s="645"/>
      <c r="E26" s="645"/>
      <c r="F26" s="645"/>
      <c r="G26" s="645"/>
      <c r="H26" s="645"/>
      <c r="I26" s="645"/>
      <c r="J26" s="645"/>
      <c r="K26" s="645"/>
      <c r="L26" s="645"/>
      <c r="M26" s="645"/>
      <c r="N26" s="645"/>
      <c r="O26" s="645"/>
      <c r="P26" s="645"/>
      <c r="Q26" s="646"/>
      <c r="R26" s="647">
        <v>10846497</v>
      </c>
      <c r="S26" s="648"/>
      <c r="T26" s="648"/>
      <c r="U26" s="648"/>
      <c r="V26" s="648"/>
      <c r="W26" s="648"/>
      <c r="X26" s="648"/>
      <c r="Y26" s="649"/>
      <c r="Z26" s="650">
        <v>39.700000000000003</v>
      </c>
      <c r="AA26" s="650"/>
      <c r="AB26" s="650"/>
      <c r="AC26" s="650"/>
      <c r="AD26" s="651">
        <v>10211702</v>
      </c>
      <c r="AE26" s="651"/>
      <c r="AF26" s="651"/>
      <c r="AG26" s="651"/>
      <c r="AH26" s="651"/>
      <c r="AI26" s="651"/>
      <c r="AJ26" s="651"/>
      <c r="AK26" s="651"/>
      <c r="AL26" s="652">
        <v>99.9</v>
      </c>
      <c r="AM26" s="653"/>
      <c r="AN26" s="653"/>
      <c r="AO26" s="654"/>
      <c r="AP26" s="666" t="s">
        <v>280</v>
      </c>
      <c r="AQ26" s="696"/>
      <c r="AR26" s="696"/>
      <c r="AS26" s="696"/>
      <c r="AT26" s="696"/>
      <c r="AU26" s="696"/>
      <c r="AV26" s="696"/>
      <c r="AW26" s="696"/>
      <c r="AX26" s="696"/>
      <c r="AY26" s="696"/>
      <c r="AZ26" s="696"/>
      <c r="BA26" s="696"/>
      <c r="BB26" s="696"/>
      <c r="BC26" s="696"/>
      <c r="BD26" s="696"/>
      <c r="BE26" s="696"/>
      <c r="BF26" s="668"/>
      <c r="BG26" s="647" t="s">
        <v>159</v>
      </c>
      <c r="BH26" s="648"/>
      <c r="BI26" s="648"/>
      <c r="BJ26" s="648"/>
      <c r="BK26" s="648"/>
      <c r="BL26" s="648"/>
      <c r="BM26" s="648"/>
      <c r="BN26" s="649"/>
      <c r="BO26" s="650" t="s">
        <v>218</v>
      </c>
      <c r="BP26" s="650"/>
      <c r="BQ26" s="650"/>
      <c r="BR26" s="650"/>
      <c r="BS26" s="656" t="s">
        <v>159</v>
      </c>
      <c r="BT26" s="648"/>
      <c r="BU26" s="648"/>
      <c r="BV26" s="648"/>
      <c r="BW26" s="648"/>
      <c r="BX26" s="648"/>
      <c r="BY26" s="648"/>
      <c r="BZ26" s="648"/>
      <c r="CA26" s="648"/>
      <c r="CB26" s="657"/>
      <c r="CD26" s="662" t="s">
        <v>281</v>
      </c>
      <c r="CE26" s="663"/>
      <c r="CF26" s="663"/>
      <c r="CG26" s="663"/>
      <c r="CH26" s="663"/>
      <c r="CI26" s="663"/>
      <c r="CJ26" s="663"/>
      <c r="CK26" s="663"/>
      <c r="CL26" s="663"/>
      <c r="CM26" s="663"/>
      <c r="CN26" s="663"/>
      <c r="CO26" s="663"/>
      <c r="CP26" s="663"/>
      <c r="CQ26" s="664"/>
      <c r="CR26" s="647">
        <v>1678407</v>
      </c>
      <c r="CS26" s="648"/>
      <c r="CT26" s="648"/>
      <c r="CU26" s="648"/>
      <c r="CV26" s="648"/>
      <c r="CW26" s="648"/>
      <c r="CX26" s="648"/>
      <c r="CY26" s="649"/>
      <c r="CZ26" s="652">
        <v>6.3</v>
      </c>
      <c r="DA26" s="681"/>
      <c r="DB26" s="681"/>
      <c r="DC26" s="685"/>
      <c r="DD26" s="656">
        <v>1562823</v>
      </c>
      <c r="DE26" s="648"/>
      <c r="DF26" s="648"/>
      <c r="DG26" s="648"/>
      <c r="DH26" s="648"/>
      <c r="DI26" s="648"/>
      <c r="DJ26" s="648"/>
      <c r="DK26" s="649"/>
      <c r="DL26" s="656" t="s">
        <v>218</v>
      </c>
      <c r="DM26" s="648"/>
      <c r="DN26" s="648"/>
      <c r="DO26" s="648"/>
      <c r="DP26" s="648"/>
      <c r="DQ26" s="648"/>
      <c r="DR26" s="648"/>
      <c r="DS26" s="648"/>
      <c r="DT26" s="648"/>
      <c r="DU26" s="648"/>
      <c r="DV26" s="649"/>
      <c r="DW26" s="652" t="s">
        <v>159</v>
      </c>
      <c r="DX26" s="681"/>
      <c r="DY26" s="681"/>
      <c r="DZ26" s="681"/>
      <c r="EA26" s="681"/>
      <c r="EB26" s="681"/>
      <c r="EC26" s="682"/>
    </row>
    <row r="27" spans="2:133" ht="11.25" customHeight="1" x14ac:dyDescent="0.15">
      <c r="B27" s="644" t="s">
        <v>282</v>
      </c>
      <c r="C27" s="645"/>
      <c r="D27" s="645"/>
      <c r="E27" s="645"/>
      <c r="F27" s="645"/>
      <c r="G27" s="645"/>
      <c r="H27" s="645"/>
      <c r="I27" s="645"/>
      <c r="J27" s="645"/>
      <c r="K27" s="645"/>
      <c r="L27" s="645"/>
      <c r="M27" s="645"/>
      <c r="N27" s="645"/>
      <c r="O27" s="645"/>
      <c r="P27" s="645"/>
      <c r="Q27" s="646"/>
      <c r="R27" s="647">
        <v>3026</v>
      </c>
      <c r="S27" s="648"/>
      <c r="T27" s="648"/>
      <c r="U27" s="648"/>
      <c r="V27" s="648"/>
      <c r="W27" s="648"/>
      <c r="X27" s="648"/>
      <c r="Y27" s="649"/>
      <c r="Z27" s="650">
        <v>0</v>
      </c>
      <c r="AA27" s="650"/>
      <c r="AB27" s="650"/>
      <c r="AC27" s="650"/>
      <c r="AD27" s="651">
        <v>3026</v>
      </c>
      <c r="AE27" s="651"/>
      <c r="AF27" s="651"/>
      <c r="AG27" s="651"/>
      <c r="AH27" s="651"/>
      <c r="AI27" s="651"/>
      <c r="AJ27" s="651"/>
      <c r="AK27" s="651"/>
      <c r="AL27" s="652">
        <v>0</v>
      </c>
      <c r="AM27" s="653"/>
      <c r="AN27" s="653"/>
      <c r="AO27" s="654"/>
      <c r="AP27" s="644" t="s">
        <v>283</v>
      </c>
      <c r="AQ27" s="645"/>
      <c r="AR27" s="645"/>
      <c r="AS27" s="645"/>
      <c r="AT27" s="645"/>
      <c r="AU27" s="645"/>
      <c r="AV27" s="645"/>
      <c r="AW27" s="645"/>
      <c r="AX27" s="645"/>
      <c r="AY27" s="645"/>
      <c r="AZ27" s="645"/>
      <c r="BA27" s="645"/>
      <c r="BB27" s="645"/>
      <c r="BC27" s="645"/>
      <c r="BD27" s="645"/>
      <c r="BE27" s="645"/>
      <c r="BF27" s="646"/>
      <c r="BG27" s="647">
        <v>3101467</v>
      </c>
      <c r="BH27" s="648"/>
      <c r="BI27" s="648"/>
      <c r="BJ27" s="648"/>
      <c r="BK27" s="648"/>
      <c r="BL27" s="648"/>
      <c r="BM27" s="648"/>
      <c r="BN27" s="649"/>
      <c r="BO27" s="650">
        <v>100</v>
      </c>
      <c r="BP27" s="650"/>
      <c r="BQ27" s="650"/>
      <c r="BR27" s="650"/>
      <c r="BS27" s="656">
        <v>17784</v>
      </c>
      <c r="BT27" s="648"/>
      <c r="BU27" s="648"/>
      <c r="BV27" s="648"/>
      <c r="BW27" s="648"/>
      <c r="BX27" s="648"/>
      <c r="BY27" s="648"/>
      <c r="BZ27" s="648"/>
      <c r="CA27" s="648"/>
      <c r="CB27" s="657"/>
      <c r="CD27" s="662" t="s">
        <v>284</v>
      </c>
      <c r="CE27" s="663"/>
      <c r="CF27" s="663"/>
      <c r="CG27" s="663"/>
      <c r="CH27" s="663"/>
      <c r="CI27" s="663"/>
      <c r="CJ27" s="663"/>
      <c r="CK27" s="663"/>
      <c r="CL27" s="663"/>
      <c r="CM27" s="663"/>
      <c r="CN27" s="663"/>
      <c r="CO27" s="663"/>
      <c r="CP27" s="663"/>
      <c r="CQ27" s="664"/>
      <c r="CR27" s="647">
        <v>3613312</v>
      </c>
      <c r="CS27" s="683"/>
      <c r="CT27" s="683"/>
      <c r="CU27" s="683"/>
      <c r="CV27" s="683"/>
      <c r="CW27" s="683"/>
      <c r="CX27" s="683"/>
      <c r="CY27" s="684"/>
      <c r="CZ27" s="652">
        <v>13.5</v>
      </c>
      <c r="DA27" s="681"/>
      <c r="DB27" s="681"/>
      <c r="DC27" s="685"/>
      <c r="DD27" s="656">
        <v>1019456</v>
      </c>
      <c r="DE27" s="683"/>
      <c r="DF27" s="683"/>
      <c r="DG27" s="683"/>
      <c r="DH27" s="683"/>
      <c r="DI27" s="683"/>
      <c r="DJ27" s="683"/>
      <c r="DK27" s="684"/>
      <c r="DL27" s="656">
        <v>962048</v>
      </c>
      <c r="DM27" s="683"/>
      <c r="DN27" s="683"/>
      <c r="DO27" s="683"/>
      <c r="DP27" s="683"/>
      <c r="DQ27" s="683"/>
      <c r="DR27" s="683"/>
      <c r="DS27" s="683"/>
      <c r="DT27" s="683"/>
      <c r="DU27" s="683"/>
      <c r="DV27" s="684"/>
      <c r="DW27" s="652">
        <v>9.1</v>
      </c>
      <c r="DX27" s="681"/>
      <c r="DY27" s="681"/>
      <c r="DZ27" s="681"/>
      <c r="EA27" s="681"/>
      <c r="EB27" s="681"/>
      <c r="EC27" s="682"/>
    </row>
    <row r="28" spans="2:133" ht="11.25" customHeight="1" x14ac:dyDescent="0.15">
      <c r="B28" s="644" t="s">
        <v>285</v>
      </c>
      <c r="C28" s="645"/>
      <c r="D28" s="645"/>
      <c r="E28" s="645"/>
      <c r="F28" s="645"/>
      <c r="G28" s="645"/>
      <c r="H28" s="645"/>
      <c r="I28" s="645"/>
      <c r="J28" s="645"/>
      <c r="K28" s="645"/>
      <c r="L28" s="645"/>
      <c r="M28" s="645"/>
      <c r="N28" s="645"/>
      <c r="O28" s="645"/>
      <c r="P28" s="645"/>
      <c r="Q28" s="646"/>
      <c r="R28" s="647">
        <v>55455</v>
      </c>
      <c r="S28" s="648"/>
      <c r="T28" s="648"/>
      <c r="U28" s="648"/>
      <c r="V28" s="648"/>
      <c r="W28" s="648"/>
      <c r="X28" s="648"/>
      <c r="Y28" s="649"/>
      <c r="Z28" s="650">
        <v>0.2</v>
      </c>
      <c r="AA28" s="650"/>
      <c r="AB28" s="650"/>
      <c r="AC28" s="650"/>
      <c r="AD28" s="651" t="s">
        <v>218</v>
      </c>
      <c r="AE28" s="651"/>
      <c r="AF28" s="651"/>
      <c r="AG28" s="651"/>
      <c r="AH28" s="651"/>
      <c r="AI28" s="651"/>
      <c r="AJ28" s="651"/>
      <c r="AK28" s="651"/>
      <c r="AL28" s="652" t="s">
        <v>159</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286</v>
      </c>
      <c r="CE28" s="663"/>
      <c r="CF28" s="663"/>
      <c r="CG28" s="663"/>
      <c r="CH28" s="663"/>
      <c r="CI28" s="663"/>
      <c r="CJ28" s="663"/>
      <c r="CK28" s="663"/>
      <c r="CL28" s="663"/>
      <c r="CM28" s="663"/>
      <c r="CN28" s="663"/>
      <c r="CO28" s="663"/>
      <c r="CP28" s="663"/>
      <c r="CQ28" s="664"/>
      <c r="CR28" s="647">
        <v>4903623</v>
      </c>
      <c r="CS28" s="648"/>
      <c r="CT28" s="648"/>
      <c r="CU28" s="648"/>
      <c r="CV28" s="648"/>
      <c r="CW28" s="648"/>
      <c r="CX28" s="648"/>
      <c r="CY28" s="649"/>
      <c r="CZ28" s="652">
        <v>18.3</v>
      </c>
      <c r="DA28" s="681"/>
      <c r="DB28" s="681"/>
      <c r="DC28" s="685"/>
      <c r="DD28" s="656">
        <v>4895847</v>
      </c>
      <c r="DE28" s="648"/>
      <c r="DF28" s="648"/>
      <c r="DG28" s="648"/>
      <c r="DH28" s="648"/>
      <c r="DI28" s="648"/>
      <c r="DJ28" s="648"/>
      <c r="DK28" s="649"/>
      <c r="DL28" s="656">
        <v>2335498</v>
      </c>
      <c r="DM28" s="648"/>
      <c r="DN28" s="648"/>
      <c r="DO28" s="648"/>
      <c r="DP28" s="648"/>
      <c r="DQ28" s="648"/>
      <c r="DR28" s="648"/>
      <c r="DS28" s="648"/>
      <c r="DT28" s="648"/>
      <c r="DU28" s="648"/>
      <c r="DV28" s="649"/>
      <c r="DW28" s="652">
        <v>22.1</v>
      </c>
      <c r="DX28" s="681"/>
      <c r="DY28" s="681"/>
      <c r="DZ28" s="681"/>
      <c r="EA28" s="681"/>
      <c r="EB28" s="681"/>
      <c r="EC28" s="682"/>
    </row>
    <row r="29" spans="2:133" ht="11.25" customHeight="1" x14ac:dyDescent="0.15">
      <c r="B29" s="644" t="s">
        <v>287</v>
      </c>
      <c r="C29" s="645"/>
      <c r="D29" s="645"/>
      <c r="E29" s="645"/>
      <c r="F29" s="645"/>
      <c r="G29" s="645"/>
      <c r="H29" s="645"/>
      <c r="I29" s="645"/>
      <c r="J29" s="645"/>
      <c r="K29" s="645"/>
      <c r="L29" s="645"/>
      <c r="M29" s="645"/>
      <c r="N29" s="645"/>
      <c r="O29" s="645"/>
      <c r="P29" s="645"/>
      <c r="Q29" s="646"/>
      <c r="R29" s="647">
        <v>425248</v>
      </c>
      <c r="S29" s="648"/>
      <c r="T29" s="648"/>
      <c r="U29" s="648"/>
      <c r="V29" s="648"/>
      <c r="W29" s="648"/>
      <c r="X29" s="648"/>
      <c r="Y29" s="649"/>
      <c r="Z29" s="650">
        <v>1.6</v>
      </c>
      <c r="AA29" s="650"/>
      <c r="AB29" s="650"/>
      <c r="AC29" s="650"/>
      <c r="AD29" s="651">
        <v>11563</v>
      </c>
      <c r="AE29" s="651"/>
      <c r="AF29" s="651"/>
      <c r="AG29" s="651"/>
      <c r="AH29" s="651"/>
      <c r="AI29" s="651"/>
      <c r="AJ29" s="651"/>
      <c r="AK29" s="651"/>
      <c r="AL29" s="652">
        <v>0.1</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288</v>
      </c>
      <c r="CE29" s="688"/>
      <c r="CF29" s="662" t="s">
        <v>289</v>
      </c>
      <c r="CG29" s="663"/>
      <c r="CH29" s="663"/>
      <c r="CI29" s="663"/>
      <c r="CJ29" s="663"/>
      <c r="CK29" s="663"/>
      <c r="CL29" s="663"/>
      <c r="CM29" s="663"/>
      <c r="CN29" s="663"/>
      <c r="CO29" s="663"/>
      <c r="CP29" s="663"/>
      <c r="CQ29" s="664"/>
      <c r="CR29" s="647">
        <v>4903614</v>
      </c>
      <c r="CS29" s="683"/>
      <c r="CT29" s="683"/>
      <c r="CU29" s="683"/>
      <c r="CV29" s="683"/>
      <c r="CW29" s="683"/>
      <c r="CX29" s="683"/>
      <c r="CY29" s="684"/>
      <c r="CZ29" s="652">
        <v>18.3</v>
      </c>
      <c r="DA29" s="681"/>
      <c r="DB29" s="681"/>
      <c r="DC29" s="685"/>
      <c r="DD29" s="656">
        <v>4895838</v>
      </c>
      <c r="DE29" s="683"/>
      <c r="DF29" s="683"/>
      <c r="DG29" s="683"/>
      <c r="DH29" s="683"/>
      <c r="DI29" s="683"/>
      <c r="DJ29" s="683"/>
      <c r="DK29" s="684"/>
      <c r="DL29" s="656">
        <v>2335489</v>
      </c>
      <c r="DM29" s="683"/>
      <c r="DN29" s="683"/>
      <c r="DO29" s="683"/>
      <c r="DP29" s="683"/>
      <c r="DQ29" s="683"/>
      <c r="DR29" s="683"/>
      <c r="DS29" s="683"/>
      <c r="DT29" s="683"/>
      <c r="DU29" s="683"/>
      <c r="DV29" s="684"/>
      <c r="DW29" s="652">
        <v>22.1</v>
      </c>
      <c r="DX29" s="681"/>
      <c r="DY29" s="681"/>
      <c r="DZ29" s="681"/>
      <c r="EA29" s="681"/>
      <c r="EB29" s="681"/>
      <c r="EC29" s="682"/>
    </row>
    <row r="30" spans="2:133" ht="11.25" customHeight="1" x14ac:dyDescent="0.15">
      <c r="B30" s="644" t="s">
        <v>290</v>
      </c>
      <c r="C30" s="645"/>
      <c r="D30" s="645"/>
      <c r="E30" s="645"/>
      <c r="F30" s="645"/>
      <c r="G30" s="645"/>
      <c r="H30" s="645"/>
      <c r="I30" s="645"/>
      <c r="J30" s="645"/>
      <c r="K30" s="645"/>
      <c r="L30" s="645"/>
      <c r="M30" s="645"/>
      <c r="N30" s="645"/>
      <c r="O30" s="645"/>
      <c r="P30" s="645"/>
      <c r="Q30" s="646"/>
      <c r="R30" s="647">
        <v>39437</v>
      </c>
      <c r="S30" s="648"/>
      <c r="T30" s="648"/>
      <c r="U30" s="648"/>
      <c r="V30" s="648"/>
      <c r="W30" s="648"/>
      <c r="X30" s="648"/>
      <c r="Y30" s="649"/>
      <c r="Z30" s="650">
        <v>0.1</v>
      </c>
      <c r="AA30" s="650"/>
      <c r="AB30" s="650"/>
      <c r="AC30" s="650"/>
      <c r="AD30" s="651" t="s">
        <v>218</v>
      </c>
      <c r="AE30" s="651"/>
      <c r="AF30" s="651"/>
      <c r="AG30" s="651"/>
      <c r="AH30" s="651"/>
      <c r="AI30" s="651"/>
      <c r="AJ30" s="651"/>
      <c r="AK30" s="651"/>
      <c r="AL30" s="652" t="s">
        <v>218</v>
      </c>
      <c r="AM30" s="653"/>
      <c r="AN30" s="653"/>
      <c r="AO30" s="654"/>
      <c r="AP30" s="626" t="s">
        <v>206</v>
      </c>
      <c r="AQ30" s="627"/>
      <c r="AR30" s="627"/>
      <c r="AS30" s="627"/>
      <c r="AT30" s="627"/>
      <c r="AU30" s="627"/>
      <c r="AV30" s="627"/>
      <c r="AW30" s="627"/>
      <c r="AX30" s="627"/>
      <c r="AY30" s="627"/>
      <c r="AZ30" s="627"/>
      <c r="BA30" s="627"/>
      <c r="BB30" s="627"/>
      <c r="BC30" s="627"/>
      <c r="BD30" s="627"/>
      <c r="BE30" s="627"/>
      <c r="BF30" s="628"/>
      <c r="BG30" s="626" t="s">
        <v>291</v>
      </c>
      <c r="BH30" s="700"/>
      <c r="BI30" s="700"/>
      <c r="BJ30" s="700"/>
      <c r="BK30" s="700"/>
      <c r="BL30" s="700"/>
      <c r="BM30" s="700"/>
      <c r="BN30" s="700"/>
      <c r="BO30" s="700"/>
      <c r="BP30" s="700"/>
      <c r="BQ30" s="701"/>
      <c r="BR30" s="626" t="s">
        <v>292</v>
      </c>
      <c r="BS30" s="700"/>
      <c r="BT30" s="700"/>
      <c r="BU30" s="700"/>
      <c r="BV30" s="700"/>
      <c r="BW30" s="700"/>
      <c r="BX30" s="700"/>
      <c r="BY30" s="700"/>
      <c r="BZ30" s="700"/>
      <c r="CA30" s="700"/>
      <c r="CB30" s="701"/>
      <c r="CD30" s="689"/>
      <c r="CE30" s="690"/>
      <c r="CF30" s="662" t="s">
        <v>293</v>
      </c>
      <c r="CG30" s="663"/>
      <c r="CH30" s="663"/>
      <c r="CI30" s="663"/>
      <c r="CJ30" s="663"/>
      <c r="CK30" s="663"/>
      <c r="CL30" s="663"/>
      <c r="CM30" s="663"/>
      <c r="CN30" s="663"/>
      <c r="CO30" s="663"/>
      <c r="CP30" s="663"/>
      <c r="CQ30" s="664"/>
      <c r="CR30" s="647">
        <v>4812905</v>
      </c>
      <c r="CS30" s="648"/>
      <c r="CT30" s="648"/>
      <c r="CU30" s="648"/>
      <c r="CV30" s="648"/>
      <c r="CW30" s="648"/>
      <c r="CX30" s="648"/>
      <c r="CY30" s="649"/>
      <c r="CZ30" s="652">
        <v>18</v>
      </c>
      <c r="DA30" s="681"/>
      <c r="DB30" s="681"/>
      <c r="DC30" s="685"/>
      <c r="DD30" s="656">
        <v>4805224</v>
      </c>
      <c r="DE30" s="648"/>
      <c r="DF30" s="648"/>
      <c r="DG30" s="648"/>
      <c r="DH30" s="648"/>
      <c r="DI30" s="648"/>
      <c r="DJ30" s="648"/>
      <c r="DK30" s="649"/>
      <c r="DL30" s="656">
        <v>2244971</v>
      </c>
      <c r="DM30" s="648"/>
      <c r="DN30" s="648"/>
      <c r="DO30" s="648"/>
      <c r="DP30" s="648"/>
      <c r="DQ30" s="648"/>
      <c r="DR30" s="648"/>
      <c r="DS30" s="648"/>
      <c r="DT30" s="648"/>
      <c r="DU30" s="648"/>
      <c r="DV30" s="649"/>
      <c r="DW30" s="652">
        <v>21.2</v>
      </c>
      <c r="DX30" s="681"/>
      <c r="DY30" s="681"/>
      <c r="DZ30" s="681"/>
      <c r="EA30" s="681"/>
      <c r="EB30" s="681"/>
      <c r="EC30" s="682"/>
    </row>
    <row r="31" spans="2:133" ht="11.25" customHeight="1" x14ac:dyDescent="0.15">
      <c r="B31" s="644" t="s">
        <v>294</v>
      </c>
      <c r="C31" s="645"/>
      <c r="D31" s="645"/>
      <c r="E31" s="645"/>
      <c r="F31" s="645"/>
      <c r="G31" s="645"/>
      <c r="H31" s="645"/>
      <c r="I31" s="645"/>
      <c r="J31" s="645"/>
      <c r="K31" s="645"/>
      <c r="L31" s="645"/>
      <c r="M31" s="645"/>
      <c r="N31" s="645"/>
      <c r="O31" s="645"/>
      <c r="P31" s="645"/>
      <c r="Q31" s="646"/>
      <c r="R31" s="647">
        <v>6645456</v>
      </c>
      <c r="S31" s="648"/>
      <c r="T31" s="648"/>
      <c r="U31" s="648"/>
      <c r="V31" s="648"/>
      <c r="W31" s="648"/>
      <c r="X31" s="648"/>
      <c r="Y31" s="649"/>
      <c r="Z31" s="650">
        <v>24.3</v>
      </c>
      <c r="AA31" s="650"/>
      <c r="AB31" s="650"/>
      <c r="AC31" s="650"/>
      <c r="AD31" s="651" t="s">
        <v>159</v>
      </c>
      <c r="AE31" s="651"/>
      <c r="AF31" s="651"/>
      <c r="AG31" s="651"/>
      <c r="AH31" s="651"/>
      <c r="AI31" s="651"/>
      <c r="AJ31" s="651"/>
      <c r="AK31" s="651"/>
      <c r="AL31" s="652" t="s">
        <v>159</v>
      </c>
      <c r="AM31" s="653"/>
      <c r="AN31" s="653"/>
      <c r="AO31" s="654"/>
      <c r="AP31" s="704" t="s">
        <v>295</v>
      </c>
      <c r="AQ31" s="705"/>
      <c r="AR31" s="705"/>
      <c r="AS31" s="705"/>
      <c r="AT31" s="710" t="s">
        <v>296</v>
      </c>
      <c r="AU31" s="231"/>
      <c r="AV31" s="231"/>
      <c r="AW31" s="231"/>
      <c r="AX31" s="633" t="s">
        <v>171</v>
      </c>
      <c r="AY31" s="634"/>
      <c r="AZ31" s="634"/>
      <c r="BA31" s="634"/>
      <c r="BB31" s="634"/>
      <c r="BC31" s="634"/>
      <c r="BD31" s="634"/>
      <c r="BE31" s="634"/>
      <c r="BF31" s="635"/>
      <c r="BG31" s="715">
        <v>98.4</v>
      </c>
      <c r="BH31" s="702"/>
      <c r="BI31" s="702"/>
      <c r="BJ31" s="702"/>
      <c r="BK31" s="702"/>
      <c r="BL31" s="702"/>
      <c r="BM31" s="642">
        <v>94.1</v>
      </c>
      <c r="BN31" s="702"/>
      <c r="BO31" s="702"/>
      <c r="BP31" s="702"/>
      <c r="BQ31" s="703"/>
      <c r="BR31" s="715">
        <v>98.6</v>
      </c>
      <c r="BS31" s="702"/>
      <c r="BT31" s="702"/>
      <c r="BU31" s="702"/>
      <c r="BV31" s="702"/>
      <c r="BW31" s="702"/>
      <c r="BX31" s="642">
        <v>93.6</v>
      </c>
      <c r="BY31" s="702"/>
      <c r="BZ31" s="702"/>
      <c r="CA31" s="702"/>
      <c r="CB31" s="703"/>
      <c r="CD31" s="689"/>
      <c r="CE31" s="690"/>
      <c r="CF31" s="662" t="s">
        <v>297</v>
      </c>
      <c r="CG31" s="663"/>
      <c r="CH31" s="663"/>
      <c r="CI31" s="663"/>
      <c r="CJ31" s="663"/>
      <c r="CK31" s="663"/>
      <c r="CL31" s="663"/>
      <c r="CM31" s="663"/>
      <c r="CN31" s="663"/>
      <c r="CO31" s="663"/>
      <c r="CP31" s="663"/>
      <c r="CQ31" s="664"/>
      <c r="CR31" s="647">
        <v>90709</v>
      </c>
      <c r="CS31" s="683"/>
      <c r="CT31" s="683"/>
      <c r="CU31" s="683"/>
      <c r="CV31" s="683"/>
      <c r="CW31" s="683"/>
      <c r="CX31" s="683"/>
      <c r="CY31" s="684"/>
      <c r="CZ31" s="652">
        <v>0.3</v>
      </c>
      <c r="DA31" s="681"/>
      <c r="DB31" s="681"/>
      <c r="DC31" s="685"/>
      <c r="DD31" s="656">
        <v>90614</v>
      </c>
      <c r="DE31" s="683"/>
      <c r="DF31" s="683"/>
      <c r="DG31" s="683"/>
      <c r="DH31" s="683"/>
      <c r="DI31" s="683"/>
      <c r="DJ31" s="683"/>
      <c r="DK31" s="684"/>
      <c r="DL31" s="656">
        <v>90518</v>
      </c>
      <c r="DM31" s="683"/>
      <c r="DN31" s="683"/>
      <c r="DO31" s="683"/>
      <c r="DP31" s="683"/>
      <c r="DQ31" s="683"/>
      <c r="DR31" s="683"/>
      <c r="DS31" s="683"/>
      <c r="DT31" s="683"/>
      <c r="DU31" s="683"/>
      <c r="DV31" s="684"/>
      <c r="DW31" s="652">
        <v>0.9</v>
      </c>
      <c r="DX31" s="681"/>
      <c r="DY31" s="681"/>
      <c r="DZ31" s="681"/>
      <c r="EA31" s="681"/>
      <c r="EB31" s="681"/>
      <c r="EC31" s="682"/>
    </row>
    <row r="32" spans="2:133" ht="11.25" customHeight="1" x14ac:dyDescent="0.15">
      <c r="B32" s="693" t="s">
        <v>298</v>
      </c>
      <c r="C32" s="694"/>
      <c r="D32" s="694"/>
      <c r="E32" s="694"/>
      <c r="F32" s="694"/>
      <c r="G32" s="694"/>
      <c r="H32" s="694"/>
      <c r="I32" s="694"/>
      <c r="J32" s="694"/>
      <c r="K32" s="694"/>
      <c r="L32" s="694"/>
      <c r="M32" s="694"/>
      <c r="N32" s="694"/>
      <c r="O32" s="694"/>
      <c r="P32" s="694"/>
      <c r="Q32" s="695"/>
      <c r="R32" s="647">
        <v>544</v>
      </c>
      <c r="S32" s="648"/>
      <c r="T32" s="648"/>
      <c r="U32" s="648"/>
      <c r="V32" s="648"/>
      <c r="W32" s="648"/>
      <c r="X32" s="648"/>
      <c r="Y32" s="649"/>
      <c r="Z32" s="650">
        <v>0</v>
      </c>
      <c r="AA32" s="650"/>
      <c r="AB32" s="650"/>
      <c r="AC32" s="650"/>
      <c r="AD32" s="651">
        <v>544</v>
      </c>
      <c r="AE32" s="651"/>
      <c r="AF32" s="651"/>
      <c r="AG32" s="651"/>
      <c r="AH32" s="651"/>
      <c r="AI32" s="651"/>
      <c r="AJ32" s="651"/>
      <c r="AK32" s="651"/>
      <c r="AL32" s="652">
        <v>0</v>
      </c>
      <c r="AM32" s="653"/>
      <c r="AN32" s="653"/>
      <c r="AO32" s="654"/>
      <c r="AP32" s="706"/>
      <c r="AQ32" s="707"/>
      <c r="AR32" s="707"/>
      <c r="AS32" s="707"/>
      <c r="AT32" s="711"/>
      <c r="AU32" s="230" t="s">
        <v>299</v>
      </c>
      <c r="AV32" s="230"/>
      <c r="AW32" s="230"/>
      <c r="AX32" s="644" t="s">
        <v>300</v>
      </c>
      <c r="AY32" s="645"/>
      <c r="AZ32" s="645"/>
      <c r="BA32" s="645"/>
      <c r="BB32" s="645"/>
      <c r="BC32" s="645"/>
      <c r="BD32" s="645"/>
      <c r="BE32" s="645"/>
      <c r="BF32" s="646"/>
      <c r="BG32" s="716">
        <v>99.2</v>
      </c>
      <c r="BH32" s="683"/>
      <c r="BI32" s="683"/>
      <c r="BJ32" s="683"/>
      <c r="BK32" s="683"/>
      <c r="BL32" s="683"/>
      <c r="BM32" s="653">
        <v>95.6</v>
      </c>
      <c r="BN32" s="713"/>
      <c r="BO32" s="713"/>
      <c r="BP32" s="713"/>
      <c r="BQ32" s="714"/>
      <c r="BR32" s="716">
        <v>98.6</v>
      </c>
      <c r="BS32" s="683"/>
      <c r="BT32" s="683"/>
      <c r="BU32" s="683"/>
      <c r="BV32" s="683"/>
      <c r="BW32" s="683"/>
      <c r="BX32" s="653">
        <v>95</v>
      </c>
      <c r="BY32" s="713"/>
      <c r="BZ32" s="713"/>
      <c r="CA32" s="713"/>
      <c r="CB32" s="714"/>
      <c r="CD32" s="691"/>
      <c r="CE32" s="692"/>
      <c r="CF32" s="662" t="s">
        <v>301</v>
      </c>
      <c r="CG32" s="663"/>
      <c r="CH32" s="663"/>
      <c r="CI32" s="663"/>
      <c r="CJ32" s="663"/>
      <c r="CK32" s="663"/>
      <c r="CL32" s="663"/>
      <c r="CM32" s="663"/>
      <c r="CN32" s="663"/>
      <c r="CO32" s="663"/>
      <c r="CP32" s="663"/>
      <c r="CQ32" s="664"/>
      <c r="CR32" s="647">
        <v>9</v>
      </c>
      <c r="CS32" s="648"/>
      <c r="CT32" s="648"/>
      <c r="CU32" s="648"/>
      <c r="CV32" s="648"/>
      <c r="CW32" s="648"/>
      <c r="CX32" s="648"/>
      <c r="CY32" s="649"/>
      <c r="CZ32" s="652">
        <v>0</v>
      </c>
      <c r="DA32" s="681"/>
      <c r="DB32" s="681"/>
      <c r="DC32" s="685"/>
      <c r="DD32" s="656">
        <v>9</v>
      </c>
      <c r="DE32" s="648"/>
      <c r="DF32" s="648"/>
      <c r="DG32" s="648"/>
      <c r="DH32" s="648"/>
      <c r="DI32" s="648"/>
      <c r="DJ32" s="648"/>
      <c r="DK32" s="649"/>
      <c r="DL32" s="656">
        <v>9</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15">
      <c r="B33" s="644" t="s">
        <v>302</v>
      </c>
      <c r="C33" s="645"/>
      <c r="D33" s="645"/>
      <c r="E33" s="645"/>
      <c r="F33" s="645"/>
      <c r="G33" s="645"/>
      <c r="H33" s="645"/>
      <c r="I33" s="645"/>
      <c r="J33" s="645"/>
      <c r="K33" s="645"/>
      <c r="L33" s="645"/>
      <c r="M33" s="645"/>
      <c r="N33" s="645"/>
      <c r="O33" s="645"/>
      <c r="P33" s="645"/>
      <c r="Q33" s="646"/>
      <c r="R33" s="647">
        <v>1695876</v>
      </c>
      <c r="S33" s="648"/>
      <c r="T33" s="648"/>
      <c r="U33" s="648"/>
      <c r="V33" s="648"/>
      <c r="W33" s="648"/>
      <c r="X33" s="648"/>
      <c r="Y33" s="649"/>
      <c r="Z33" s="650">
        <v>6.2</v>
      </c>
      <c r="AA33" s="650"/>
      <c r="AB33" s="650"/>
      <c r="AC33" s="650"/>
      <c r="AD33" s="651" t="s">
        <v>218</v>
      </c>
      <c r="AE33" s="651"/>
      <c r="AF33" s="651"/>
      <c r="AG33" s="651"/>
      <c r="AH33" s="651"/>
      <c r="AI33" s="651"/>
      <c r="AJ33" s="651"/>
      <c r="AK33" s="651"/>
      <c r="AL33" s="652" t="s">
        <v>218</v>
      </c>
      <c r="AM33" s="653"/>
      <c r="AN33" s="653"/>
      <c r="AO33" s="654"/>
      <c r="AP33" s="708"/>
      <c r="AQ33" s="709"/>
      <c r="AR33" s="709"/>
      <c r="AS33" s="709"/>
      <c r="AT33" s="712"/>
      <c r="AU33" s="232"/>
      <c r="AV33" s="232"/>
      <c r="AW33" s="232"/>
      <c r="AX33" s="697" t="s">
        <v>303</v>
      </c>
      <c r="AY33" s="698"/>
      <c r="AZ33" s="698"/>
      <c r="BA33" s="698"/>
      <c r="BB33" s="698"/>
      <c r="BC33" s="698"/>
      <c r="BD33" s="698"/>
      <c r="BE33" s="698"/>
      <c r="BF33" s="699"/>
      <c r="BG33" s="717">
        <v>97.7</v>
      </c>
      <c r="BH33" s="718"/>
      <c r="BI33" s="718"/>
      <c r="BJ33" s="718"/>
      <c r="BK33" s="718"/>
      <c r="BL33" s="718"/>
      <c r="BM33" s="719">
        <v>92.7</v>
      </c>
      <c r="BN33" s="718"/>
      <c r="BO33" s="718"/>
      <c r="BP33" s="718"/>
      <c r="BQ33" s="720"/>
      <c r="BR33" s="717">
        <v>98.5</v>
      </c>
      <c r="BS33" s="718"/>
      <c r="BT33" s="718"/>
      <c r="BU33" s="718"/>
      <c r="BV33" s="718"/>
      <c r="BW33" s="718"/>
      <c r="BX33" s="719">
        <v>92.1</v>
      </c>
      <c r="BY33" s="718"/>
      <c r="BZ33" s="718"/>
      <c r="CA33" s="718"/>
      <c r="CB33" s="720"/>
      <c r="CD33" s="662" t="s">
        <v>304</v>
      </c>
      <c r="CE33" s="663"/>
      <c r="CF33" s="663"/>
      <c r="CG33" s="663"/>
      <c r="CH33" s="663"/>
      <c r="CI33" s="663"/>
      <c r="CJ33" s="663"/>
      <c r="CK33" s="663"/>
      <c r="CL33" s="663"/>
      <c r="CM33" s="663"/>
      <c r="CN33" s="663"/>
      <c r="CO33" s="663"/>
      <c r="CP33" s="663"/>
      <c r="CQ33" s="664"/>
      <c r="CR33" s="647">
        <v>11411674</v>
      </c>
      <c r="CS33" s="683"/>
      <c r="CT33" s="683"/>
      <c r="CU33" s="683"/>
      <c r="CV33" s="683"/>
      <c r="CW33" s="683"/>
      <c r="CX33" s="683"/>
      <c r="CY33" s="684"/>
      <c r="CZ33" s="652">
        <v>42.7</v>
      </c>
      <c r="DA33" s="681"/>
      <c r="DB33" s="681"/>
      <c r="DC33" s="685"/>
      <c r="DD33" s="656">
        <v>5576445</v>
      </c>
      <c r="DE33" s="683"/>
      <c r="DF33" s="683"/>
      <c r="DG33" s="683"/>
      <c r="DH33" s="683"/>
      <c r="DI33" s="683"/>
      <c r="DJ33" s="683"/>
      <c r="DK33" s="684"/>
      <c r="DL33" s="656">
        <v>4153439</v>
      </c>
      <c r="DM33" s="683"/>
      <c r="DN33" s="683"/>
      <c r="DO33" s="683"/>
      <c r="DP33" s="683"/>
      <c r="DQ33" s="683"/>
      <c r="DR33" s="683"/>
      <c r="DS33" s="683"/>
      <c r="DT33" s="683"/>
      <c r="DU33" s="683"/>
      <c r="DV33" s="684"/>
      <c r="DW33" s="652">
        <v>39.200000000000003</v>
      </c>
      <c r="DX33" s="681"/>
      <c r="DY33" s="681"/>
      <c r="DZ33" s="681"/>
      <c r="EA33" s="681"/>
      <c r="EB33" s="681"/>
      <c r="EC33" s="682"/>
    </row>
    <row r="34" spans="2:133" ht="11.25" customHeight="1" x14ac:dyDescent="0.15">
      <c r="B34" s="644" t="s">
        <v>305</v>
      </c>
      <c r="C34" s="645"/>
      <c r="D34" s="645"/>
      <c r="E34" s="645"/>
      <c r="F34" s="645"/>
      <c r="G34" s="645"/>
      <c r="H34" s="645"/>
      <c r="I34" s="645"/>
      <c r="J34" s="645"/>
      <c r="K34" s="645"/>
      <c r="L34" s="645"/>
      <c r="M34" s="645"/>
      <c r="N34" s="645"/>
      <c r="O34" s="645"/>
      <c r="P34" s="645"/>
      <c r="Q34" s="646"/>
      <c r="R34" s="647">
        <v>50368</v>
      </c>
      <c r="S34" s="648"/>
      <c r="T34" s="648"/>
      <c r="U34" s="648"/>
      <c r="V34" s="648"/>
      <c r="W34" s="648"/>
      <c r="X34" s="648"/>
      <c r="Y34" s="649"/>
      <c r="Z34" s="650">
        <v>0.2</v>
      </c>
      <c r="AA34" s="650"/>
      <c r="AB34" s="650"/>
      <c r="AC34" s="650"/>
      <c r="AD34" s="651" t="s">
        <v>159</v>
      </c>
      <c r="AE34" s="651"/>
      <c r="AF34" s="651"/>
      <c r="AG34" s="651"/>
      <c r="AH34" s="651"/>
      <c r="AI34" s="651"/>
      <c r="AJ34" s="651"/>
      <c r="AK34" s="651"/>
      <c r="AL34" s="652" t="s">
        <v>159</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306</v>
      </c>
      <c r="CE34" s="663"/>
      <c r="CF34" s="663"/>
      <c r="CG34" s="663"/>
      <c r="CH34" s="663"/>
      <c r="CI34" s="663"/>
      <c r="CJ34" s="663"/>
      <c r="CK34" s="663"/>
      <c r="CL34" s="663"/>
      <c r="CM34" s="663"/>
      <c r="CN34" s="663"/>
      <c r="CO34" s="663"/>
      <c r="CP34" s="663"/>
      <c r="CQ34" s="664"/>
      <c r="CR34" s="647">
        <v>3010036</v>
      </c>
      <c r="CS34" s="648"/>
      <c r="CT34" s="648"/>
      <c r="CU34" s="648"/>
      <c r="CV34" s="648"/>
      <c r="CW34" s="648"/>
      <c r="CX34" s="648"/>
      <c r="CY34" s="649"/>
      <c r="CZ34" s="652">
        <v>11.3</v>
      </c>
      <c r="DA34" s="681"/>
      <c r="DB34" s="681"/>
      <c r="DC34" s="685"/>
      <c r="DD34" s="656">
        <v>1587428</v>
      </c>
      <c r="DE34" s="648"/>
      <c r="DF34" s="648"/>
      <c r="DG34" s="648"/>
      <c r="DH34" s="648"/>
      <c r="DI34" s="648"/>
      <c r="DJ34" s="648"/>
      <c r="DK34" s="649"/>
      <c r="DL34" s="656">
        <v>1204923</v>
      </c>
      <c r="DM34" s="648"/>
      <c r="DN34" s="648"/>
      <c r="DO34" s="648"/>
      <c r="DP34" s="648"/>
      <c r="DQ34" s="648"/>
      <c r="DR34" s="648"/>
      <c r="DS34" s="648"/>
      <c r="DT34" s="648"/>
      <c r="DU34" s="648"/>
      <c r="DV34" s="649"/>
      <c r="DW34" s="652">
        <v>11.4</v>
      </c>
      <c r="DX34" s="681"/>
      <c r="DY34" s="681"/>
      <c r="DZ34" s="681"/>
      <c r="EA34" s="681"/>
      <c r="EB34" s="681"/>
      <c r="EC34" s="682"/>
    </row>
    <row r="35" spans="2:133" ht="11.25" customHeight="1" x14ac:dyDescent="0.15">
      <c r="B35" s="644" t="s">
        <v>307</v>
      </c>
      <c r="C35" s="645"/>
      <c r="D35" s="645"/>
      <c r="E35" s="645"/>
      <c r="F35" s="645"/>
      <c r="G35" s="645"/>
      <c r="H35" s="645"/>
      <c r="I35" s="645"/>
      <c r="J35" s="645"/>
      <c r="K35" s="645"/>
      <c r="L35" s="645"/>
      <c r="M35" s="645"/>
      <c r="N35" s="645"/>
      <c r="O35" s="645"/>
      <c r="P35" s="645"/>
      <c r="Q35" s="646"/>
      <c r="R35" s="647">
        <v>717308</v>
      </c>
      <c r="S35" s="648"/>
      <c r="T35" s="648"/>
      <c r="U35" s="648"/>
      <c r="V35" s="648"/>
      <c r="W35" s="648"/>
      <c r="X35" s="648"/>
      <c r="Y35" s="649"/>
      <c r="Z35" s="650">
        <v>2.6</v>
      </c>
      <c r="AA35" s="650"/>
      <c r="AB35" s="650"/>
      <c r="AC35" s="650"/>
      <c r="AD35" s="651" t="s">
        <v>218</v>
      </c>
      <c r="AE35" s="651"/>
      <c r="AF35" s="651"/>
      <c r="AG35" s="651"/>
      <c r="AH35" s="651"/>
      <c r="AI35" s="651"/>
      <c r="AJ35" s="651"/>
      <c r="AK35" s="651"/>
      <c r="AL35" s="652" t="s">
        <v>218</v>
      </c>
      <c r="AM35" s="653"/>
      <c r="AN35" s="653"/>
      <c r="AO35" s="654"/>
      <c r="AP35" s="235"/>
      <c r="AQ35" s="626" t="s">
        <v>308</v>
      </c>
      <c r="AR35" s="627"/>
      <c r="AS35" s="627"/>
      <c r="AT35" s="627"/>
      <c r="AU35" s="627"/>
      <c r="AV35" s="627"/>
      <c r="AW35" s="627"/>
      <c r="AX35" s="627"/>
      <c r="AY35" s="627"/>
      <c r="AZ35" s="627"/>
      <c r="BA35" s="627"/>
      <c r="BB35" s="627"/>
      <c r="BC35" s="627"/>
      <c r="BD35" s="627"/>
      <c r="BE35" s="627"/>
      <c r="BF35" s="628"/>
      <c r="BG35" s="626" t="s">
        <v>309</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310</v>
      </c>
      <c r="CE35" s="663"/>
      <c r="CF35" s="663"/>
      <c r="CG35" s="663"/>
      <c r="CH35" s="663"/>
      <c r="CI35" s="663"/>
      <c r="CJ35" s="663"/>
      <c r="CK35" s="663"/>
      <c r="CL35" s="663"/>
      <c r="CM35" s="663"/>
      <c r="CN35" s="663"/>
      <c r="CO35" s="663"/>
      <c r="CP35" s="663"/>
      <c r="CQ35" s="664"/>
      <c r="CR35" s="647">
        <v>75469</v>
      </c>
      <c r="CS35" s="683"/>
      <c r="CT35" s="683"/>
      <c r="CU35" s="683"/>
      <c r="CV35" s="683"/>
      <c r="CW35" s="683"/>
      <c r="CX35" s="683"/>
      <c r="CY35" s="684"/>
      <c r="CZ35" s="652">
        <v>0.3</v>
      </c>
      <c r="DA35" s="681"/>
      <c r="DB35" s="681"/>
      <c r="DC35" s="685"/>
      <c r="DD35" s="656">
        <v>74207</v>
      </c>
      <c r="DE35" s="683"/>
      <c r="DF35" s="683"/>
      <c r="DG35" s="683"/>
      <c r="DH35" s="683"/>
      <c r="DI35" s="683"/>
      <c r="DJ35" s="683"/>
      <c r="DK35" s="684"/>
      <c r="DL35" s="656">
        <v>74207</v>
      </c>
      <c r="DM35" s="683"/>
      <c r="DN35" s="683"/>
      <c r="DO35" s="683"/>
      <c r="DP35" s="683"/>
      <c r="DQ35" s="683"/>
      <c r="DR35" s="683"/>
      <c r="DS35" s="683"/>
      <c r="DT35" s="683"/>
      <c r="DU35" s="683"/>
      <c r="DV35" s="684"/>
      <c r="DW35" s="652">
        <v>0.7</v>
      </c>
      <c r="DX35" s="681"/>
      <c r="DY35" s="681"/>
      <c r="DZ35" s="681"/>
      <c r="EA35" s="681"/>
      <c r="EB35" s="681"/>
      <c r="EC35" s="682"/>
    </row>
    <row r="36" spans="2:133" ht="11.25" customHeight="1" x14ac:dyDescent="0.15">
      <c r="B36" s="644" t="s">
        <v>311</v>
      </c>
      <c r="C36" s="645"/>
      <c r="D36" s="645"/>
      <c r="E36" s="645"/>
      <c r="F36" s="645"/>
      <c r="G36" s="645"/>
      <c r="H36" s="645"/>
      <c r="I36" s="645"/>
      <c r="J36" s="645"/>
      <c r="K36" s="645"/>
      <c r="L36" s="645"/>
      <c r="M36" s="645"/>
      <c r="N36" s="645"/>
      <c r="O36" s="645"/>
      <c r="P36" s="645"/>
      <c r="Q36" s="646"/>
      <c r="R36" s="647">
        <v>3118431</v>
      </c>
      <c r="S36" s="648"/>
      <c r="T36" s="648"/>
      <c r="U36" s="648"/>
      <c r="V36" s="648"/>
      <c r="W36" s="648"/>
      <c r="X36" s="648"/>
      <c r="Y36" s="649"/>
      <c r="Z36" s="650">
        <v>11.4</v>
      </c>
      <c r="AA36" s="650"/>
      <c r="AB36" s="650"/>
      <c r="AC36" s="650"/>
      <c r="AD36" s="651" t="s">
        <v>218</v>
      </c>
      <c r="AE36" s="651"/>
      <c r="AF36" s="651"/>
      <c r="AG36" s="651"/>
      <c r="AH36" s="651"/>
      <c r="AI36" s="651"/>
      <c r="AJ36" s="651"/>
      <c r="AK36" s="651"/>
      <c r="AL36" s="652" t="s">
        <v>218</v>
      </c>
      <c r="AM36" s="653"/>
      <c r="AN36" s="653"/>
      <c r="AO36" s="654"/>
      <c r="AP36" s="235"/>
      <c r="AQ36" s="721" t="s">
        <v>312</v>
      </c>
      <c r="AR36" s="722"/>
      <c r="AS36" s="722"/>
      <c r="AT36" s="722"/>
      <c r="AU36" s="722"/>
      <c r="AV36" s="722"/>
      <c r="AW36" s="722"/>
      <c r="AX36" s="722"/>
      <c r="AY36" s="723"/>
      <c r="AZ36" s="636">
        <v>2510007</v>
      </c>
      <c r="BA36" s="637"/>
      <c r="BB36" s="637"/>
      <c r="BC36" s="637"/>
      <c r="BD36" s="637"/>
      <c r="BE36" s="637"/>
      <c r="BF36" s="724"/>
      <c r="BG36" s="658" t="s">
        <v>313</v>
      </c>
      <c r="BH36" s="659"/>
      <c r="BI36" s="659"/>
      <c r="BJ36" s="659"/>
      <c r="BK36" s="659"/>
      <c r="BL36" s="659"/>
      <c r="BM36" s="659"/>
      <c r="BN36" s="659"/>
      <c r="BO36" s="659"/>
      <c r="BP36" s="659"/>
      <c r="BQ36" s="659"/>
      <c r="BR36" s="659"/>
      <c r="BS36" s="659"/>
      <c r="BT36" s="659"/>
      <c r="BU36" s="660"/>
      <c r="BV36" s="636">
        <v>93154</v>
      </c>
      <c r="BW36" s="637"/>
      <c r="BX36" s="637"/>
      <c r="BY36" s="637"/>
      <c r="BZ36" s="637"/>
      <c r="CA36" s="637"/>
      <c r="CB36" s="724"/>
      <c r="CD36" s="662" t="s">
        <v>314</v>
      </c>
      <c r="CE36" s="663"/>
      <c r="CF36" s="663"/>
      <c r="CG36" s="663"/>
      <c r="CH36" s="663"/>
      <c r="CI36" s="663"/>
      <c r="CJ36" s="663"/>
      <c r="CK36" s="663"/>
      <c r="CL36" s="663"/>
      <c r="CM36" s="663"/>
      <c r="CN36" s="663"/>
      <c r="CO36" s="663"/>
      <c r="CP36" s="663"/>
      <c r="CQ36" s="664"/>
      <c r="CR36" s="647">
        <v>5158679</v>
      </c>
      <c r="CS36" s="648"/>
      <c r="CT36" s="648"/>
      <c r="CU36" s="648"/>
      <c r="CV36" s="648"/>
      <c r="CW36" s="648"/>
      <c r="CX36" s="648"/>
      <c r="CY36" s="649"/>
      <c r="CZ36" s="652">
        <v>19.3</v>
      </c>
      <c r="DA36" s="681"/>
      <c r="DB36" s="681"/>
      <c r="DC36" s="685"/>
      <c r="DD36" s="656">
        <v>1828392</v>
      </c>
      <c r="DE36" s="648"/>
      <c r="DF36" s="648"/>
      <c r="DG36" s="648"/>
      <c r="DH36" s="648"/>
      <c r="DI36" s="648"/>
      <c r="DJ36" s="648"/>
      <c r="DK36" s="649"/>
      <c r="DL36" s="656">
        <v>1480057</v>
      </c>
      <c r="DM36" s="648"/>
      <c r="DN36" s="648"/>
      <c r="DO36" s="648"/>
      <c r="DP36" s="648"/>
      <c r="DQ36" s="648"/>
      <c r="DR36" s="648"/>
      <c r="DS36" s="648"/>
      <c r="DT36" s="648"/>
      <c r="DU36" s="648"/>
      <c r="DV36" s="649"/>
      <c r="DW36" s="652">
        <v>14</v>
      </c>
      <c r="DX36" s="681"/>
      <c r="DY36" s="681"/>
      <c r="DZ36" s="681"/>
      <c r="EA36" s="681"/>
      <c r="EB36" s="681"/>
      <c r="EC36" s="682"/>
    </row>
    <row r="37" spans="2:133" ht="11.25" customHeight="1" x14ac:dyDescent="0.15">
      <c r="B37" s="644" t="s">
        <v>315</v>
      </c>
      <c r="C37" s="645"/>
      <c r="D37" s="645"/>
      <c r="E37" s="645"/>
      <c r="F37" s="645"/>
      <c r="G37" s="645"/>
      <c r="H37" s="645"/>
      <c r="I37" s="645"/>
      <c r="J37" s="645"/>
      <c r="K37" s="645"/>
      <c r="L37" s="645"/>
      <c r="M37" s="645"/>
      <c r="N37" s="645"/>
      <c r="O37" s="645"/>
      <c r="P37" s="645"/>
      <c r="Q37" s="646"/>
      <c r="R37" s="647">
        <v>620719</v>
      </c>
      <c r="S37" s="648"/>
      <c r="T37" s="648"/>
      <c r="U37" s="648"/>
      <c r="V37" s="648"/>
      <c r="W37" s="648"/>
      <c r="X37" s="648"/>
      <c r="Y37" s="649"/>
      <c r="Z37" s="650">
        <v>2.2999999999999998</v>
      </c>
      <c r="AA37" s="650"/>
      <c r="AB37" s="650"/>
      <c r="AC37" s="650"/>
      <c r="AD37" s="651" t="s">
        <v>159</v>
      </c>
      <c r="AE37" s="651"/>
      <c r="AF37" s="651"/>
      <c r="AG37" s="651"/>
      <c r="AH37" s="651"/>
      <c r="AI37" s="651"/>
      <c r="AJ37" s="651"/>
      <c r="AK37" s="651"/>
      <c r="AL37" s="652" t="s">
        <v>159</v>
      </c>
      <c r="AM37" s="653"/>
      <c r="AN37" s="653"/>
      <c r="AO37" s="654"/>
      <c r="AQ37" s="725" t="s">
        <v>316</v>
      </c>
      <c r="AR37" s="726"/>
      <c r="AS37" s="726"/>
      <c r="AT37" s="726"/>
      <c r="AU37" s="726"/>
      <c r="AV37" s="726"/>
      <c r="AW37" s="726"/>
      <c r="AX37" s="726"/>
      <c r="AY37" s="727"/>
      <c r="AZ37" s="647">
        <v>496759</v>
      </c>
      <c r="BA37" s="648"/>
      <c r="BB37" s="648"/>
      <c r="BC37" s="648"/>
      <c r="BD37" s="683"/>
      <c r="BE37" s="683"/>
      <c r="BF37" s="714"/>
      <c r="BG37" s="662" t="s">
        <v>317</v>
      </c>
      <c r="BH37" s="663"/>
      <c r="BI37" s="663"/>
      <c r="BJ37" s="663"/>
      <c r="BK37" s="663"/>
      <c r="BL37" s="663"/>
      <c r="BM37" s="663"/>
      <c r="BN37" s="663"/>
      <c r="BO37" s="663"/>
      <c r="BP37" s="663"/>
      <c r="BQ37" s="663"/>
      <c r="BR37" s="663"/>
      <c r="BS37" s="663"/>
      <c r="BT37" s="663"/>
      <c r="BU37" s="664"/>
      <c r="BV37" s="647">
        <v>38334</v>
      </c>
      <c r="BW37" s="648"/>
      <c r="BX37" s="648"/>
      <c r="BY37" s="648"/>
      <c r="BZ37" s="648"/>
      <c r="CA37" s="648"/>
      <c r="CB37" s="657"/>
      <c r="CD37" s="662" t="s">
        <v>318</v>
      </c>
      <c r="CE37" s="663"/>
      <c r="CF37" s="663"/>
      <c r="CG37" s="663"/>
      <c r="CH37" s="663"/>
      <c r="CI37" s="663"/>
      <c r="CJ37" s="663"/>
      <c r="CK37" s="663"/>
      <c r="CL37" s="663"/>
      <c r="CM37" s="663"/>
      <c r="CN37" s="663"/>
      <c r="CO37" s="663"/>
      <c r="CP37" s="663"/>
      <c r="CQ37" s="664"/>
      <c r="CR37" s="647">
        <v>827894</v>
      </c>
      <c r="CS37" s="683"/>
      <c r="CT37" s="683"/>
      <c r="CU37" s="683"/>
      <c r="CV37" s="683"/>
      <c r="CW37" s="683"/>
      <c r="CX37" s="683"/>
      <c r="CY37" s="684"/>
      <c r="CZ37" s="652">
        <v>3.1</v>
      </c>
      <c r="DA37" s="681"/>
      <c r="DB37" s="681"/>
      <c r="DC37" s="685"/>
      <c r="DD37" s="656">
        <v>819794</v>
      </c>
      <c r="DE37" s="683"/>
      <c r="DF37" s="683"/>
      <c r="DG37" s="683"/>
      <c r="DH37" s="683"/>
      <c r="DI37" s="683"/>
      <c r="DJ37" s="683"/>
      <c r="DK37" s="684"/>
      <c r="DL37" s="656">
        <v>809920</v>
      </c>
      <c r="DM37" s="683"/>
      <c r="DN37" s="683"/>
      <c r="DO37" s="683"/>
      <c r="DP37" s="683"/>
      <c r="DQ37" s="683"/>
      <c r="DR37" s="683"/>
      <c r="DS37" s="683"/>
      <c r="DT37" s="683"/>
      <c r="DU37" s="683"/>
      <c r="DV37" s="684"/>
      <c r="DW37" s="652">
        <v>7.7</v>
      </c>
      <c r="DX37" s="681"/>
      <c r="DY37" s="681"/>
      <c r="DZ37" s="681"/>
      <c r="EA37" s="681"/>
      <c r="EB37" s="681"/>
      <c r="EC37" s="682"/>
    </row>
    <row r="38" spans="2:133" ht="11.25" customHeight="1" x14ac:dyDescent="0.15">
      <c r="B38" s="644" t="s">
        <v>319</v>
      </c>
      <c r="C38" s="645"/>
      <c r="D38" s="645"/>
      <c r="E38" s="645"/>
      <c r="F38" s="645"/>
      <c r="G38" s="645"/>
      <c r="H38" s="645"/>
      <c r="I38" s="645"/>
      <c r="J38" s="645"/>
      <c r="K38" s="645"/>
      <c r="L38" s="645"/>
      <c r="M38" s="645"/>
      <c r="N38" s="645"/>
      <c r="O38" s="645"/>
      <c r="P38" s="645"/>
      <c r="Q38" s="646"/>
      <c r="R38" s="647">
        <v>276893</v>
      </c>
      <c r="S38" s="648"/>
      <c r="T38" s="648"/>
      <c r="U38" s="648"/>
      <c r="V38" s="648"/>
      <c r="W38" s="648"/>
      <c r="X38" s="648"/>
      <c r="Y38" s="649"/>
      <c r="Z38" s="650">
        <v>1</v>
      </c>
      <c r="AA38" s="650"/>
      <c r="AB38" s="650"/>
      <c r="AC38" s="650"/>
      <c r="AD38" s="651">
        <v>99</v>
      </c>
      <c r="AE38" s="651"/>
      <c r="AF38" s="651"/>
      <c r="AG38" s="651"/>
      <c r="AH38" s="651"/>
      <c r="AI38" s="651"/>
      <c r="AJ38" s="651"/>
      <c r="AK38" s="651"/>
      <c r="AL38" s="652">
        <v>0</v>
      </c>
      <c r="AM38" s="653"/>
      <c r="AN38" s="653"/>
      <c r="AO38" s="654"/>
      <c r="AQ38" s="725" t="s">
        <v>320</v>
      </c>
      <c r="AR38" s="726"/>
      <c r="AS38" s="726"/>
      <c r="AT38" s="726"/>
      <c r="AU38" s="726"/>
      <c r="AV38" s="726"/>
      <c r="AW38" s="726"/>
      <c r="AX38" s="726"/>
      <c r="AY38" s="727"/>
      <c r="AZ38" s="647">
        <v>299578</v>
      </c>
      <c r="BA38" s="648"/>
      <c r="BB38" s="648"/>
      <c r="BC38" s="648"/>
      <c r="BD38" s="683"/>
      <c r="BE38" s="683"/>
      <c r="BF38" s="714"/>
      <c r="BG38" s="662" t="s">
        <v>321</v>
      </c>
      <c r="BH38" s="663"/>
      <c r="BI38" s="663"/>
      <c r="BJ38" s="663"/>
      <c r="BK38" s="663"/>
      <c r="BL38" s="663"/>
      <c r="BM38" s="663"/>
      <c r="BN38" s="663"/>
      <c r="BO38" s="663"/>
      <c r="BP38" s="663"/>
      <c r="BQ38" s="663"/>
      <c r="BR38" s="663"/>
      <c r="BS38" s="663"/>
      <c r="BT38" s="663"/>
      <c r="BU38" s="664"/>
      <c r="BV38" s="647">
        <v>4341</v>
      </c>
      <c r="BW38" s="648"/>
      <c r="BX38" s="648"/>
      <c r="BY38" s="648"/>
      <c r="BZ38" s="648"/>
      <c r="CA38" s="648"/>
      <c r="CB38" s="657"/>
      <c r="CD38" s="662" t="s">
        <v>322</v>
      </c>
      <c r="CE38" s="663"/>
      <c r="CF38" s="663"/>
      <c r="CG38" s="663"/>
      <c r="CH38" s="663"/>
      <c r="CI38" s="663"/>
      <c r="CJ38" s="663"/>
      <c r="CK38" s="663"/>
      <c r="CL38" s="663"/>
      <c r="CM38" s="663"/>
      <c r="CN38" s="663"/>
      <c r="CO38" s="663"/>
      <c r="CP38" s="663"/>
      <c r="CQ38" s="664"/>
      <c r="CR38" s="647">
        <v>1775391</v>
      </c>
      <c r="CS38" s="648"/>
      <c r="CT38" s="648"/>
      <c r="CU38" s="648"/>
      <c r="CV38" s="648"/>
      <c r="CW38" s="648"/>
      <c r="CX38" s="648"/>
      <c r="CY38" s="649"/>
      <c r="CZ38" s="652">
        <v>6.6</v>
      </c>
      <c r="DA38" s="681"/>
      <c r="DB38" s="681"/>
      <c r="DC38" s="685"/>
      <c r="DD38" s="656">
        <v>1478381</v>
      </c>
      <c r="DE38" s="648"/>
      <c r="DF38" s="648"/>
      <c r="DG38" s="648"/>
      <c r="DH38" s="648"/>
      <c r="DI38" s="648"/>
      <c r="DJ38" s="648"/>
      <c r="DK38" s="649"/>
      <c r="DL38" s="656">
        <v>1334982</v>
      </c>
      <c r="DM38" s="648"/>
      <c r="DN38" s="648"/>
      <c r="DO38" s="648"/>
      <c r="DP38" s="648"/>
      <c r="DQ38" s="648"/>
      <c r="DR38" s="648"/>
      <c r="DS38" s="648"/>
      <c r="DT38" s="648"/>
      <c r="DU38" s="648"/>
      <c r="DV38" s="649"/>
      <c r="DW38" s="652">
        <v>12.6</v>
      </c>
      <c r="DX38" s="681"/>
      <c r="DY38" s="681"/>
      <c r="DZ38" s="681"/>
      <c r="EA38" s="681"/>
      <c r="EB38" s="681"/>
      <c r="EC38" s="682"/>
    </row>
    <row r="39" spans="2:133" ht="11.25" customHeight="1" x14ac:dyDescent="0.15">
      <c r="B39" s="644" t="s">
        <v>323</v>
      </c>
      <c r="C39" s="645"/>
      <c r="D39" s="645"/>
      <c r="E39" s="645"/>
      <c r="F39" s="645"/>
      <c r="G39" s="645"/>
      <c r="H39" s="645"/>
      <c r="I39" s="645"/>
      <c r="J39" s="645"/>
      <c r="K39" s="645"/>
      <c r="L39" s="645"/>
      <c r="M39" s="645"/>
      <c r="N39" s="645"/>
      <c r="O39" s="645"/>
      <c r="P39" s="645"/>
      <c r="Q39" s="646"/>
      <c r="R39" s="647">
        <v>2800798</v>
      </c>
      <c r="S39" s="648"/>
      <c r="T39" s="648"/>
      <c r="U39" s="648"/>
      <c r="V39" s="648"/>
      <c r="W39" s="648"/>
      <c r="X39" s="648"/>
      <c r="Y39" s="649"/>
      <c r="Z39" s="650">
        <v>10.3</v>
      </c>
      <c r="AA39" s="650"/>
      <c r="AB39" s="650"/>
      <c r="AC39" s="650"/>
      <c r="AD39" s="651" t="s">
        <v>218</v>
      </c>
      <c r="AE39" s="651"/>
      <c r="AF39" s="651"/>
      <c r="AG39" s="651"/>
      <c r="AH39" s="651"/>
      <c r="AI39" s="651"/>
      <c r="AJ39" s="651"/>
      <c r="AK39" s="651"/>
      <c r="AL39" s="652" t="s">
        <v>218</v>
      </c>
      <c r="AM39" s="653"/>
      <c r="AN39" s="653"/>
      <c r="AO39" s="654"/>
      <c r="AQ39" s="725" t="s">
        <v>324</v>
      </c>
      <c r="AR39" s="726"/>
      <c r="AS39" s="726"/>
      <c r="AT39" s="726"/>
      <c r="AU39" s="726"/>
      <c r="AV39" s="726"/>
      <c r="AW39" s="726"/>
      <c r="AX39" s="726"/>
      <c r="AY39" s="727"/>
      <c r="AZ39" s="647">
        <v>78488</v>
      </c>
      <c r="BA39" s="648"/>
      <c r="BB39" s="648"/>
      <c r="BC39" s="648"/>
      <c r="BD39" s="683"/>
      <c r="BE39" s="683"/>
      <c r="BF39" s="714"/>
      <c r="BG39" s="662" t="s">
        <v>325</v>
      </c>
      <c r="BH39" s="663"/>
      <c r="BI39" s="663"/>
      <c r="BJ39" s="663"/>
      <c r="BK39" s="663"/>
      <c r="BL39" s="663"/>
      <c r="BM39" s="663"/>
      <c r="BN39" s="663"/>
      <c r="BO39" s="663"/>
      <c r="BP39" s="663"/>
      <c r="BQ39" s="663"/>
      <c r="BR39" s="663"/>
      <c r="BS39" s="663"/>
      <c r="BT39" s="663"/>
      <c r="BU39" s="664"/>
      <c r="BV39" s="647">
        <v>6848</v>
      </c>
      <c r="BW39" s="648"/>
      <c r="BX39" s="648"/>
      <c r="BY39" s="648"/>
      <c r="BZ39" s="648"/>
      <c r="CA39" s="648"/>
      <c r="CB39" s="657"/>
      <c r="CD39" s="662" t="s">
        <v>326</v>
      </c>
      <c r="CE39" s="663"/>
      <c r="CF39" s="663"/>
      <c r="CG39" s="663"/>
      <c r="CH39" s="663"/>
      <c r="CI39" s="663"/>
      <c r="CJ39" s="663"/>
      <c r="CK39" s="663"/>
      <c r="CL39" s="663"/>
      <c r="CM39" s="663"/>
      <c r="CN39" s="663"/>
      <c r="CO39" s="663"/>
      <c r="CP39" s="663"/>
      <c r="CQ39" s="664"/>
      <c r="CR39" s="647">
        <v>1139569</v>
      </c>
      <c r="CS39" s="683"/>
      <c r="CT39" s="683"/>
      <c r="CU39" s="683"/>
      <c r="CV39" s="683"/>
      <c r="CW39" s="683"/>
      <c r="CX39" s="683"/>
      <c r="CY39" s="684"/>
      <c r="CZ39" s="652">
        <v>4.3</v>
      </c>
      <c r="DA39" s="681"/>
      <c r="DB39" s="681"/>
      <c r="DC39" s="685"/>
      <c r="DD39" s="656">
        <v>390507</v>
      </c>
      <c r="DE39" s="683"/>
      <c r="DF39" s="683"/>
      <c r="DG39" s="683"/>
      <c r="DH39" s="683"/>
      <c r="DI39" s="683"/>
      <c r="DJ39" s="683"/>
      <c r="DK39" s="684"/>
      <c r="DL39" s="656" t="s">
        <v>218</v>
      </c>
      <c r="DM39" s="683"/>
      <c r="DN39" s="683"/>
      <c r="DO39" s="683"/>
      <c r="DP39" s="683"/>
      <c r="DQ39" s="683"/>
      <c r="DR39" s="683"/>
      <c r="DS39" s="683"/>
      <c r="DT39" s="683"/>
      <c r="DU39" s="683"/>
      <c r="DV39" s="684"/>
      <c r="DW39" s="652" t="s">
        <v>159</v>
      </c>
      <c r="DX39" s="681"/>
      <c r="DY39" s="681"/>
      <c r="DZ39" s="681"/>
      <c r="EA39" s="681"/>
      <c r="EB39" s="681"/>
      <c r="EC39" s="682"/>
    </row>
    <row r="40" spans="2:133" ht="11.25" customHeight="1" x14ac:dyDescent="0.15">
      <c r="B40" s="644" t="s">
        <v>327</v>
      </c>
      <c r="C40" s="645"/>
      <c r="D40" s="645"/>
      <c r="E40" s="645"/>
      <c r="F40" s="645"/>
      <c r="G40" s="645"/>
      <c r="H40" s="645"/>
      <c r="I40" s="645"/>
      <c r="J40" s="645"/>
      <c r="K40" s="645"/>
      <c r="L40" s="645"/>
      <c r="M40" s="645"/>
      <c r="N40" s="645"/>
      <c r="O40" s="645"/>
      <c r="P40" s="645"/>
      <c r="Q40" s="646"/>
      <c r="R40" s="647" t="s">
        <v>218</v>
      </c>
      <c r="S40" s="648"/>
      <c r="T40" s="648"/>
      <c r="U40" s="648"/>
      <c r="V40" s="648"/>
      <c r="W40" s="648"/>
      <c r="X40" s="648"/>
      <c r="Y40" s="649"/>
      <c r="Z40" s="650" t="s">
        <v>218</v>
      </c>
      <c r="AA40" s="650"/>
      <c r="AB40" s="650"/>
      <c r="AC40" s="650"/>
      <c r="AD40" s="651" t="s">
        <v>218</v>
      </c>
      <c r="AE40" s="651"/>
      <c r="AF40" s="651"/>
      <c r="AG40" s="651"/>
      <c r="AH40" s="651"/>
      <c r="AI40" s="651"/>
      <c r="AJ40" s="651"/>
      <c r="AK40" s="651"/>
      <c r="AL40" s="652" t="s">
        <v>159</v>
      </c>
      <c r="AM40" s="653"/>
      <c r="AN40" s="653"/>
      <c r="AO40" s="654"/>
      <c r="AQ40" s="725" t="s">
        <v>328</v>
      </c>
      <c r="AR40" s="726"/>
      <c r="AS40" s="726"/>
      <c r="AT40" s="726"/>
      <c r="AU40" s="726"/>
      <c r="AV40" s="726"/>
      <c r="AW40" s="726"/>
      <c r="AX40" s="726"/>
      <c r="AY40" s="727"/>
      <c r="AZ40" s="647" t="s">
        <v>218</v>
      </c>
      <c r="BA40" s="648"/>
      <c r="BB40" s="648"/>
      <c r="BC40" s="648"/>
      <c r="BD40" s="683"/>
      <c r="BE40" s="683"/>
      <c r="BF40" s="714"/>
      <c r="BG40" s="734" t="s">
        <v>329</v>
      </c>
      <c r="BH40" s="735"/>
      <c r="BI40" s="735"/>
      <c r="BJ40" s="735"/>
      <c r="BK40" s="735"/>
      <c r="BL40" s="236"/>
      <c r="BM40" s="663" t="s">
        <v>330</v>
      </c>
      <c r="BN40" s="663"/>
      <c r="BO40" s="663"/>
      <c r="BP40" s="663"/>
      <c r="BQ40" s="663"/>
      <c r="BR40" s="663"/>
      <c r="BS40" s="663"/>
      <c r="BT40" s="663"/>
      <c r="BU40" s="664"/>
      <c r="BV40" s="647">
        <v>89</v>
      </c>
      <c r="BW40" s="648"/>
      <c r="BX40" s="648"/>
      <c r="BY40" s="648"/>
      <c r="BZ40" s="648"/>
      <c r="CA40" s="648"/>
      <c r="CB40" s="657"/>
      <c r="CD40" s="662" t="s">
        <v>331</v>
      </c>
      <c r="CE40" s="663"/>
      <c r="CF40" s="663"/>
      <c r="CG40" s="663"/>
      <c r="CH40" s="663"/>
      <c r="CI40" s="663"/>
      <c r="CJ40" s="663"/>
      <c r="CK40" s="663"/>
      <c r="CL40" s="663"/>
      <c r="CM40" s="663"/>
      <c r="CN40" s="663"/>
      <c r="CO40" s="663"/>
      <c r="CP40" s="663"/>
      <c r="CQ40" s="664"/>
      <c r="CR40" s="647">
        <v>252530</v>
      </c>
      <c r="CS40" s="648"/>
      <c r="CT40" s="648"/>
      <c r="CU40" s="648"/>
      <c r="CV40" s="648"/>
      <c r="CW40" s="648"/>
      <c r="CX40" s="648"/>
      <c r="CY40" s="649"/>
      <c r="CZ40" s="652">
        <v>0.9</v>
      </c>
      <c r="DA40" s="681"/>
      <c r="DB40" s="681"/>
      <c r="DC40" s="685"/>
      <c r="DD40" s="656">
        <v>217530</v>
      </c>
      <c r="DE40" s="648"/>
      <c r="DF40" s="648"/>
      <c r="DG40" s="648"/>
      <c r="DH40" s="648"/>
      <c r="DI40" s="648"/>
      <c r="DJ40" s="648"/>
      <c r="DK40" s="649"/>
      <c r="DL40" s="656">
        <v>59270</v>
      </c>
      <c r="DM40" s="648"/>
      <c r="DN40" s="648"/>
      <c r="DO40" s="648"/>
      <c r="DP40" s="648"/>
      <c r="DQ40" s="648"/>
      <c r="DR40" s="648"/>
      <c r="DS40" s="648"/>
      <c r="DT40" s="648"/>
      <c r="DU40" s="648"/>
      <c r="DV40" s="649"/>
      <c r="DW40" s="652">
        <v>0.6</v>
      </c>
      <c r="DX40" s="681"/>
      <c r="DY40" s="681"/>
      <c r="DZ40" s="681"/>
      <c r="EA40" s="681"/>
      <c r="EB40" s="681"/>
      <c r="EC40" s="682"/>
    </row>
    <row r="41" spans="2:133" ht="11.25" customHeight="1" x14ac:dyDescent="0.15">
      <c r="B41" s="644" t="s">
        <v>332</v>
      </c>
      <c r="C41" s="645"/>
      <c r="D41" s="645"/>
      <c r="E41" s="645"/>
      <c r="F41" s="645"/>
      <c r="G41" s="645"/>
      <c r="H41" s="645"/>
      <c r="I41" s="645"/>
      <c r="J41" s="645"/>
      <c r="K41" s="645"/>
      <c r="L41" s="645"/>
      <c r="M41" s="645"/>
      <c r="N41" s="645"/>
      <c r="O41" s="645"/>
      <c r="P41" s="645"/>
      <c r="Q41" s="646"/>
      <c r="R41" s="647" t="s">
        <v>159</v>
      </c>
      <c r="S41" s="648"/>
      <c r="T41" s="648"/>
      <c r="U41" s="648"/>
      <c r="V41" s="648"/>
      <c r="W41" s="648"/>
      <c r="X41" s="648"/>
      <c r="Y41" s="649"/>
      <c r="Z41" s="650" t="s">
        <v>218</v>
      </c>
      <c r="AA41" s="650"/>
      <c r="AB41" s="650"/>
      <c r="AC41" s="650"/>
      <c r="AD41" s="651" t="s">
        <v>159</v>
      </c>
      <c r="AE41" s="651"/>
      <c r="AF41" s="651"/>
      <c r="AG41" s="651"/>
      <c r="AH41" s="651"/>
      <c r="AI41" s="651"/>
      <c r="AJ41" s="651"/>
      <c r="AK41" s="651"/>
      <c r="AL41" s="652" t="s">
        <v>159</v>
      </c>
      <c r="AM41" s="653"/>
      <c r="AN41" s="653"/>
      <c r="AO41" s="654"/>
      <c r="AQ41" s="725" t="s">
        <v>333</v>
      </c>
      <c r="AR41" s="726"/>
      <c r="AS41" s="726"/>
      <c r="AT41" s="726"/>
      <c r="AU41" s="726"/>
      <c r="AV41" s="726"/>
      <c r="AW41" s="726"/>
      <c r="AX41" s="726"/>
      <c r="AY41" s="727"/>
      <c r="AZ41" s="647">
        <v>350024</v>
      </c>
      <c r="BA41" s="648"/>
      <c r="BB41" s="648"/>
      <c r="BC41" s="648"/>
      <c r="BD41" s="683"/>
      <c r="BE41" s="683"/>
      <c r="BF41" s="714"/>
      <c r="BG41" s="734"/>
      <c r="BH41" s="735"/>
      <c r="BI41" s="735"/>
      <c r="BJ41" s="735"/>
      <c r="BK41" s="735"/>
      <c r="BL41" s="236"/>
      <c r="BM41" s="663" t="s">
        <v>334</v>
      </c>
      <c r="BN41" s="663"/>
      <c r="BO41" s="663"/>
      <c r="BP41" s="663"/>
      <c r="BQ41" s="663"/>
      <c r="BR41" s="663"/>
      <c r="BS41" s="663"/>
      <c r="BT41" s="663"/>
      <c r="BU41" s="664"/>
      <c r="BV41" s="647">
        <v>1</v>
      </c>
      <c r="BW41" s="648"/>
      <c r="BX41" s="648"/>
      <c r="BY41" s="648"/>
      <c r="BZ41" s="648"/>
      <c r="CA41" s="648"/>
      <c r="CB41" s="657"/>
      <c r="CD41" s="662" t="s">
        <v>335</v>
      </c>
      <c r="CE41" s="663"/>
      <c r="CF41" s="663"/>
      <c r="CG41" s="663"/>
      <c r="CH41" s="663"/>
      <c r="CI41" s="663"/>
      <c r="CJ41" s="663"/>
      <c r="CK41" s="663"/>
      <c r="CL41" s="663"/>
      <c r="CM41" s="663"/>
      <c r="CN41" s="663"/>
      <c r="CO41" s="663"/>
      <c r="CP41" s="663"/>
      <c r="CQ41" s="664"/>
      <c r="CR41" s="647" t="s">
        <v>218</v>
      </c>
      <c r="CS41" s="683"/>
      <c r="CT41" s="683"/>
      <c r="CU41" s="683"/>
      <c r="CV41" s="683"/>
      <c r="CW41" s="683"/>
      <c r="CX41" s="683"/>
      <c r="CY41" s="684"/>
      <c r="CZ41" s="652" t="s">
        <v>159</v>
      </c>
      <c r="DA41" s="681"/>
      <c r="DB41" s="681"/>
      <c r="DC41" s="685"/>
      <c r="DD41" s="656" t="s">
        <v>159</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336</v>
      </c>
      <c r="C42" s="645"/>
      <c r="D42" s="645"/>
      <c r="E42" s="645"/>
      <c r="F42" s="645"/>
      <c r="G42" s="645"/>
      <c r="H42" s="645"/>
      <c r="I42" s="645"/>
      <c r="J42" s="645"/>
      <c r="K42" s="645"/>
      <c r="L42" s="645"/>
      <c r="M42" s="645"/>
      <c r="N42" s="645"/>
      <c r="O42" s="645"/>
      <c r="P42" s="645"/>
      <c r="Q42" s="646"/>
      <c r="R42" s="647">
        <v>357921</v>
      </c>
      <c r="S42" s="648"/>
      <c r="T42" s="648"/>
      <c r="U42" s="648"/>
      <c r="V42" s="648"/>
      <c r="W42" s="648"/>
      <c r="X42" s="648"/>
      <c r="Y42" s="649"/>
      <c r="Z42" s="650">
        <v>1.3</v>
      </c>
      <c r="AA42" s="650"/>
      <c r="AB42" s="650"/>
      <c r="AC42" s="650"/>
      <c r="AD42" s="651" t="s">
        <v>159</v>
      </c>
      <c r="AE42" s="651"/>
      <c r="AF42" s="651"/>
      <c r="AG42" s="651"/>
      <c r="AH42" s="651"/>
      <c r="AI42" s="651"/>
      <c r="AJ42" s="651"/>
      <c r="AK42" s="651"/>
      <c r="AL42" s="652" t="s">
        <v>159</v>
      </c>
      <c r="AM42" s="653"/>
      <c r="AN42" s="653"/>
      <c r="AO42" s="654"/>
      <c r="AQ42" s="746" t="s">
        <v>337</v>
      </c>
      <c r="AR42" s="747"/>
      <c r="AS42" s="747"/>
      <c r="AT42" s="747"/>
      <c r="AU42" s="747"/>
      <c r="AV42" s="747"/>
      <c r="AW42" s="747"/>
      <c r="AX42" s="747"/>
      <c r="AY42" s="748"/>
      <c r="AZ42" s="738">
        <v>1285158</v>
      </c>
      <c r="BA42" s="739"/>
      <c r="BB42" s="739"/>
      <c r="BC42" s="739"/>
      <c r="BD42" s="718"/>
      <c r="BE42" s="718"/>
      <c r="BF42" s="720"/>
      <c r="BG42" s="736"/>
      <c r="BH42" s="737"/>
      <c r="BI42" s="737"/>
      <c r="BJ42" s="737"/>
      <c r="BK42" s="737"/>
      <c r="BL42" s="237"/>
      <c r="BM42" s="673" t="s">
        <v>338</v>
      </c>
      <c r="BN42" s="673"/>
      <c r="BO42" s="673"/>
      <c r="BP42" s="673"/>
      <c r="BQ42" s="673"/>
      <c r="BR42" s="673"/>
      <c r="BS42" s="673"/>
      <c r="BT42" s="673"/>
      <c r="BU42" s="674"/>
      <c r="BV42" s="738">
        <v>392</v>
      </c>
      <c r="BW42" s="739"/>
      <c r="BX42" s="739"/>
      <c r="BY42" s="739"/>
      <c r="BZ42" s="739"/>
      <c r="CA42" s="739"/>
      <c r="CB42" s="745"/>
      <c r="CD42" s="644" t="s">
        <v>339</v>
      </c>
      <c r="CE42" s="645"/>
      <c r="CF42" s="645"/>
      <c r="CG42" s="645"/>
      <c r="CH42" s="645"/>
      <c r="CI42" s="645"/>
      <c r="CJ42" s="645"/>
      <c r="CK42" s="645"/>
      <c r="CL42" s="645"/>
      <c r="CM42" s="645"/>
      <c r="CN42" s="645"/>
      <c r="CO42" s="645"/>
      <c r="CP42" s="645"/>
      <c r="CQ42" s="646"/>
      <c r="CR42" s="647">
        <v>4003821</v>
      </c>
      <c r="CS42" s="648"/>
      <c r="CT42" s="648"/>
      <c r="CU42" s="648"/>
      <c r="CV42" s="648"/>
      <c r="CW42" s="648"/>
      <c r="CX42" s="648"/>
      <c r="CY42" s="649"/>
      <c r="CZ42" s="652">
        <v>15</v>
      </c>
      <c r="DA42" s="653"/>
      <c r="DB42" s="653"/>
      <c r="DC42" s="665"/>
      <c r="DD42" s="656">
        <v>276020</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340</v>
      </c>
      <c r="C43" s="698"/>
      <c r="D43" s="698"/>
      <c r="E43" s="698"/>
      <c r="F43" s="698"/>
      <c r="G43" s="698"/>
      <c r="H43" s="698"/>
      <c r="I43" s="698"/>
      <c r="J43" s="698"/>
      <c r="K43" s="698"/>
      <c r="L43" s="698"/>
      <c r="M43" s="698"/>
      <c r="N43" s="698"/>
      <c r="O43" s="698"/>
      <c r="P43" s="698"/>
      <c r="Q43" s="699"/>
      <c r="R43" s="738">
        <v>27296056</v>
      </c>
      <c r="S43" s="739"/>
      <c r="T43" s="739"/>
      <c r="U43" s="739"/>
      <c r="V43" s="739"/>
      <c r="W43" s="739"/>
      <c r="X43" s="739"/>
      <c r="Y43" s="740"/>
      <c r="Z43" s="741">
        <v>100</v>
      </c>
      <c r="AA43" s="741"/>
      <c r="AB43" s="741"/>
      <c r="AC43" s="741"/>
      <c r="AD43" s="742">
        <v>10226934</v>
      </c>
      <c r="AE43" s="742"/>
      <c r="AF43" s="742"/>
      <c r="AG43" s="742"/>
      <c r="AH43" s="742"/>
      <c r="AI43" s="742"/>
      <c r="AJ43" s="742"/>
      <c r="AK43" s="742"/>
      <c r="AL43" s="743">
        <v>100</v>
      </c>
      <c r="AM43" s="719"/>
      <c r="AN43" s="719"/>
      <c r="AO43" s="744"/>
      <c r="BV43" s="238"/>
      <c r="BW43" s="238"/>
      <c r="BX43" s="238"/>
      <c r="BY43" s="238"/>
      <c r="BZ43" s="238"/>
      <c r="CA43" s="238"/>
      <c r="CB43" s="238"/>
      <c r="CD43" s="644" t="s">
        <v>341</v>
      </c>
      <c r="CE43" s="645"/>
      <c r="CF43" s="645"/>
      <c r="CG43" s="645"/>
      <c r="CH43" s="645"/>
      <c r="CI43" s="645"/>
      <c r="CJ43" s="645"/>
      <c r="CK43" s="645"/>
      <c r="CL43" s="645"/>
      <c r="CM43" s="645"/>
      <c r="CN43" s="645"/>
      <c r="CO43" s="645"/>
      <c r="CP43" s="645"/>
      <c r="CQ43" s="646"/>
      <c r="CR43" s="647">
        <v>76379</v>
      </c>
      <c r="CS43" s="683"/>
      <c r="CT43" s="683"/>
      <c r="CU43" s="683"/>
      <c r="CV43" s="683"/>
      <c r="CW43" s="683"/>
      <c r="CX43" s="683"/>
      <c r="CY43" s="684"/>
      <c r="CZ43" s="652">
        <v>0.3</v>
      </c>
      <c r="DA43" s="681"/>
      <c r="DB43" s="681"/>
      <c r="DC43" s="685"/>
      <c r="DD43" s="656">
        <v>52569</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288</v>
      </c>
      <c r="CE44" s="760"/>
      <c r="CF44" s="644" t="s">
        <v>342</v>
      </c>
      <c r="CG44" s="645"/>
      <c r="CH44" s="645"/>
      <c r="CI44" s="645"/>
      <c r="CJ44" s="645"/>
      <c r="CK44" s="645"/>
      <c r="CL44" s="645"/>
      <c r="CM44" s="645"/>
      <c r="CN44" s="645"/>
      <c r="CO44" s="645"/>
      <c r="CP44" s="645"/>
      <c r="CQ44" s="646"/>
      <c r="CR44" s="647">
        <v>3705555</v>
      </c>
      <c r="CS44" s="648"/>
      <c r="CT44" s="648"/>
      <c r="CU44" s="648"/>
      <c r="CV44" s="648"/>
      <c r="CW44" s="648"/>
      <c r="CX44" s="648"/>
      <c r="CY44" s="649"/>
      <c r="CZ44" s="652">
        <v>13.9</v>
      </c>
      <c r="DA44" s="653"/>
      <c r="DB44" s="653"/>
      <c r="DC44" s="665"/>
      <c r="DD44" s="656">
        <v>229140</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343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344</v>
      </c>
      <c r="CG45" s="645"/>
      <c r="CH45" s="645"/>
      <c r="CI45" s="645"/>
      <c r="CJ45" s="645"/>
      <c r="CK45" s="645"/>
      <c r="CL45" s="645"/>
      <c r="CM45" s="645"/>
      <c r="CN45" s="645"/>
      <c r="CO45" s="645"/>
      <c r="CP45" s="645"/>
      <c r="CQ45" s="646"/>
      <c r="CR45" s="647">
        <v>1847034</v>
      </c>
      <c r="CS45" s="683"/>
      <c r="CT45" s="683"/>
      <c r="CU45" s="683"/>
      <c r="CV45" s="683"/>
      <c r="CW45" s="683"/>
      <c r="CX45" s="683"/>
      <c r="CY45" s="684"/>
      <c r="CZ45" s="652">
        <v>6.9</v>
      </c>
      <c r="DA45" s="681"/>
      <c r="DB45" s="681"/>
      <c r="DC45" s="685"/>
      <c r="DD45" s="656">
        <v>39088</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345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346</v>
      </c>
      <c r="CG46" s="645"/>
      <c r="CH46" s="645"/>
      <c r="CI46" s="645"/>
      <c r="CJ46" s="645"/>
      <c r="CK46" s="645"/>
      <c r="CL46" s="645"/>
      <c r="CM46" s="645"/>
      <c r="CN46" s="645"/>
      <c r="CO46" s="645"/>
      <c r="CP46" s="645"/>
      <c r="CQ46" s="646"/>
      <c r="CR46" s="647">
        <v>1684457</v>
      </c>
      <c r="CS46" s="648"/>
      <c r="CT46" s="648"/>
      <c r="CU46" s="648"/>
      <c r="CV46" s="648"/>
      <c r="CW46" s="648"/>
      <c r="CX46" s="648"/>
      <c r="CY46" s="649"/>
      <c r="CZ46" s="652">
        <v>6.3</v>
      </c>
      <c r="DA46" s="653"/>
      <c r="DB46" s="653"/>
      <c r="DC46" s="665"/>
      <c r="DD46" s="656">
        <v>170881</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347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348</v>
      </c>
      <c r="CG47" s="645"/>
      <c r="CH47" s="645"/>
      <c r="CI47" s="645"/>
      <c r="CJ47" s="645"/>
      <c r="CK47" s="645"/>
      <c r="CL47" s="645"/>
      <c r="CM47" s="645"/>
      <c r="CN47" s="645"/>
      <c r="CO47" s="645"/>
      <c r="CP47" s="645"/>
      <c r="CQ47" s="646"/>
      <c r="CR47" s="647">
        <v>298266</v>
      </c>
      <c r="CS47" s="683"/>
      <c r="CT47" s="683"/>
      <c r="CU47" s="683"/>
      <c r="CV47" s="683"/>
      <c r="CW47" s="683"/>
      <c r="CX47" s="683"/>
      <c r="CY47" s="684"/>
      <c r="CZ47" s="652">
        <v>1.1000000000000001</v>
      </c>
      <c r="DA47" s="681"/>
      <c r="DB47" s="681"/>
      <c r="DC47" s="685"/>
      <c r="DD47" s="656">
        <v>46880</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349</v>
      </c>
      <c r="CG48" s="645"/>
      <c r="CH48" s="645"/>
      <c r="CI48" s="645"/>
      <c r="CJ48" s="645"/>
      <c r="CK48" s="645"/>
      <c r="CL48" s="645"/>
      <c r="CM48" s="645"/>
      <c r="CN48" s="645"/>
      <c r="CO48" s="645"/>
      <c r="CP48" s="645"/>
      <c r="CQ48" s="646"/>
      <c r="CR48" s="647" t="s">
        <v>159</v>
      </c>
      <c r="CS48" s="648"/>
      <c r="CT48" s="648"/>
      <c r="CU48" s="648"/>
      <c r="CV48" s="648"/>
      <c r="CW48" s="648"/>
      <c r="CX48" s="648"/>
      <c r="CY48" s="649"/>
      <c r="CZ48" s="652" t="s">
        <v>218</v>
      </c>
      <c r="DA48" s="653"/>
      <c r="DB48" s="653"/>
      <c r="DC48" s="665"/>
      <c r="DD48" s="656" t="s">
        <v>159</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350</v>
      </c>
      <c r="CE49" s="698"/>
      <c r="CF49" s="698"/>
      <c r="CG49" s="698"/>
      <c r="CH49" s="698"/>
      <c r="CI49" s="698"/>
      <c r="CJ49" s="698"/>
      <c r="CK49" s="698"/>
      <c r="CL49" s="698"/>
      <c r="CM49" s="698"/>
      <c r="CN49" s="698"/>
      <c r="CO49" s="698"/>
      <c r="CP49" s="698"/>
      <c r="CQ49" s="699"/>
      <c r="CR49" s="738">
        <v>26740223</v>
      </c>
      <c r="CS49" s="718"/>
      <c r="CT49" s="718"/>
      <c r="CU49" s="718"/>
      <c r="CV49" s="718"/>
      <c r="CW49" s="718"/>
      <c r="CX49" s="718"/>
      <c r="CY49" s="749"/>
      <c r="CZ49" s="743">
        <v>100</v>
      </c>
      <c r="DA49" s="750"/>
      <c r="DB49" s="750"/>
      <c r="DC49" s="751"/>
      <c r="DD49" s="752">
        <v>14384940</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Zr7Lu+dptA2Qc1Bg4XpBlAmniZKW/TQiq3zI2ku3wl/SlFqywOSrPncReab77OWxu0bRHPzsLwgtco8a2rwaQA==" saltValue="1EZIJjG5+YkuNo7etOxdb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election activeCell="AA22" sqref="AA22:AE22"/>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351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352</v>
      </c>
      <c r="DK2" s="795"/>
      <c r="DL2" s="795"/>
      <c r="DM2" s="795"/>
      <c r="DN2" s="795"/>
      <c r="DO2" s="796"/>
      <c r="DP2" s="251"/>
      <c r="DQ2" s="794" t="s">
        <v>353</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354</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355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356</v>
      </c>
      <c r="B5" s="789"/>
      <c r="C5" s="789"/>
      <c r="D5" s="789"/>
      <c r="E5" s="789"/>
      <c r="F5" s="789"/>
      <c r="G5" s="789"/>
      <c r="H5" s="789"/>
      <c r="I5" s="789"/>
      <c r="J5" s="789"/>
      <c r="K5" s="789"/>
      <c r="L5" s="789"/>
      <c r="M5" s="789"/>
      <c r="N5" s="789"/>
      <c r="O5" s="789"/>
      <c r="P5" s="790"/>
      <c r="Q5" s="765" t="s">
        <v>357</v>
      </c>
      <c r="R5" s="766"/>
      <c r="S5" s="766"/>
      <c r="T5" s="766"/>
      <c r="U5" s="767"/>
      <c r="V5" s="765" t="s">
        <v>358</v>
      </c>
      <c r="W5" s="766"/>
      <c r="X5" s="766"/>
      <c r="Y5" s="766"/>
      <c r="Z5" s="767"/>
      <c r="AA5" s="765" t="s">
        <v>359</v>
      </c>
      <c r="AB5" s="766"/>
      <c r="AC5" s="766"/>
      <c r="AD5" s="766"/>
      <c r="AE5" s="766"/>
      <c r="AF5" s="798" t="s">
        <v>360</v>
      </c>
      <c r="AG5" s="766"/>
      <c r="AH5" s="766"/>
      <c r="AI5" s="766"/>
      <c r="AJ5" s="777"/>
      <c r="AK5" s="766" t="s">
        <v>361</v>
      </c>
      <c r="AL5" s="766"/>
      <c r="AM5" s="766"/>
      <c r="AN5" s="766"/>
      <c r="AO5" s="767"/>
      <c r="AP5" s="765" t="s">
        <v>362</v>
      </c>
      <c r="AQ5" s="766"/>
      <c r="AR5" s="766"/>
      <c r="AS5" s="766"/>
      <c r="AT5" s="767"/>
      <c r="AU5" s="765" t="s">
        <v>363</v>
      </c>
      <c r="AV5" s="766"/>
      <c r="AW5" s="766"/>
      <c r="AX5" s="766"/>
      <c r="AY5" s="777"/>
      <c r="AZ5" s="258"/>
      <c r="BA5" s="258"/>
      <c r="BB5" s="258"/>
      <c r="BC5" s="258"/>
      <c r="BD5" s="258"/>
      <c r="BE5" s="259"/>
      <c r="BF5" s="259"/>
      <c r="BG5" s="259"/>
      <c r="BH5" s="259"/>
      <c r="BI5" s="259"/>
      <c r="BJ5" s="259"/>
      <c r="BK5" s="259"/>
      <c r="BL5" s="259"/>
      <c r="BM5" s="259"/>
      <c r="BN5" s="259"/>
      <c r="BO5" s="259"/>
      <c r="BP5" s="259"/>
      <c r="BQ5" s="788" t="s">
        <v>364</v>
      </c>
      <c r="BR5" s="789"/>
      <c r="BS5" s="789"/>
      <c r="BT5" s="789"/>
      <c r="BU5" s="789"/>
      <c r="BV5" s="789"/>
      <c r="BW5" s="789"/>
      <c r="BX5" s="789"/>
      <c r="BY5" s="789"/>
      <c r="BZ5" s="789"/>
      <c r="CA5" s="789"/>
      <c r="CB5" s="789"/>
      <c r="CC5" s="789"/>
      <c r="CD5" s="789"/>
      <c r="CE5" s="789"/>
      <c r="CF5" s="789"/>
      <c r="CG5" s="790"/>
      <c r="CH5" s="765" t="s">
        <v>365</v>
      </c>
      <c r="CI5" s="766"/>
      <c r="CJ5" s="766"/>
      <c r="CK5" s="766"/>
      <c r="CL5" s="767"/>
      <c r="CM5" s="765" t="s">
        <v>366</v>
      </c>
      <c r="CN5" s="766"/>
      <c r="CO5" s="766"/>
      <c r="CP5" s="766"/>
      <c r="CQ5" s="767"/>
      <c r="CR5" s="765" t="s">
        <v>367</v>
      </c>
      <c r="CS5" s="766"/>
      <c r="CT5" s="766"/>
      <c r="CU5" s="766"/>
      <c r="CV5" s="767"/>
      <c r="CW5" s="765" t="s">
        <v>368</v>
      </c>
      <c r="CX5" s="766"/>
      <c r="CY5" s="766"/>
      <c r="CZ5" s="766"/>
      <c r="DA5" s="767"/>
      <c r="DB5" s="765" t="s">
        <v>369</v>
      </c>
      <c r="DC5" s="766"/>
      <c r="DD5" s="766"/>
      <c r="DE5" s="766"/>
      <c r="DF5" s="767"/>
      <c r="DG5" s="771" t="s">
        <v>370</v>
      </c>
      <c r="DH5" s="772"/>
      <c r="DI5" s="772"/>
      <c r="DJ5" s="772"/>
      <c r="DK5" s="773"/>
      <c r="DL5" s="771" t="s">
        <v>371</v>
      </c>
      <c r="DM5" s="772"/>
      <c r="DN5" s="772"/>
      <c r="DO5" s="772"/>
      <c r="DP5" s="773"/>
      <c r="DQ5" s="765" t="s">
        <v>372</v>
      </c>
      <c r="DR5" s="766"/>
      <c r="DS5" s="766"/>
      <c r="DT5" s="766"/>
      <c r="DU5" s="767"/>
      <c r="DV5" s="765" t="s">
        <v>363</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373</v>
      </c>
      <c r="C7" s="780"/>
      <c r="D7" s="780"/>
      <c r="E7" s="780"/>
      <c r="F7" s="780"/>
      <c r="G7" s="780"/>
      <c r="H7" s="780"/>
      <c r="I7" s="780"/>
      <c r="J7" s="780"/>
      <c r="K7" s="780"/>
      <c r="L7" s="780"/>
      <c r="M7" s="780"/>
      <c r="N7" s="780"/>
      <c r="O7" s="780"/>
      <c r="P7" s="781"/>
      <c r="Q7" s="782">
        <v>25584</v>
      </c>
      <c r="R7" s="783"/>
      <c r="S7" s="783"/>
      <c r="T7" s="783"/>
      <c r="U7" s="783"/>
      <c r="V7" s="783">
        <v>25066</v>
      </c>
      <c r="W7" s="783"/>
      <c r="X7" s="783"/>
      <c r="Y7" s="783"/>
      <c r="Z7" s="783"/>
      <c r="AA7" s="783">
        <v>518</v>
      </c>
      <c r="AB7" s="783"/>
      <c r="AC7" s="783"/>
      <c r="AD7" s="783"/>
      <c r="AE7" s="784"/>
      <c r="AF7" s="785">
        <v>408</v>
      </c>
      <c r="AG7" s="786"/>
      <c r="AH7" s="786"/>
      <c r="AI7" s="786"/>
      <c r="AJ7" s="787"/>
      <c r="AK7" s="822">
        <v>3094</v>
      </c>
      <c r="AL7" s="823"/>
      <c r="AM7" s="823"/>
      <c r="AN7" s="823"/>
      <c r="AO7" s="823"/>
      <c r="AP7" s="823">
        <v>21156</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583</v>
      </c>
      <c r="BT7" s="827"/>
      <c r="BU7" s="827"/>
      <c r="BV7" s="827"/>
      <c r="BW7" s="827"/>
      <c r="BX7" s="827"/>
      <c r="BY7" s="827"/>
      <c r="BZ7" s="827"/>
      <c r="CA7" s="827"/>
      <c r="CB7" s="827"/>
      <c r="CC7" s="827"/>
      <c r="CD7" s="827"/>
      <c r="CE7" s="827"/>
      <c r="CF7" s="827"/>
      <c r="CG7" s="828"/>
      <c r="CH7" s="819">
        <v>24</v>
      </c>
      <c r="CI7" s="820"/>
      <c r="CJ7" s="820"/>
      <c r="CK7" s="820"/>
      <c r="CL7" s="821"/>
      <c r="CM7" s="819">
        <v>133</v>
      </c>
      <c r="CN7" s="820"/>
      <c r="CO7" s="820"/>
      <c r="CP7" s="820"/>
      <c r="CQ7" s="821"/>
      <c r="CR7" s="819">
        <v>3</v>
      </c>
      <c r="CS7" s="820"/>
      <c r="CT7" s="820"/>
      <c r="CU7" s="820"/>
      <c r="CV7" s="821"/>
      <c r="CW7" s="819" t="s">
        <v>587</v>
      </c>
      <c r="CX7" s="820"/>
      <c r="CY7" s="820"/>
      <c r="CZ7" s="820"/>
      <c r="DA7" s="821"/>
      <c r="DB7" s="819" t="s">
        <v>631</v>
      </c>
      <c r="DC7" s="820"/>
      <c r="DD7" s="820"/>
      <c r="DE7" s="820"/>
      <c r="DF7" s="821"/>
      <c r="DG7" s="819" t="s">
        <v>587</v>
      </c>
      <c r="DH7" s="820"/>
      <c r="DI7" s="820"/>
      <c r="DJ7" s="820"/>
      <c r="DK7" s="821"/>
      <c r="DL7" s="819" t="s">
        <v>587</v>
      </c>
      <c r="DM7" s="820"/>
      <c r="DN7" s="820"/>
      <c r="DO7" s="820"/>
      <c r="DP7" s="821"/>
      <c r="DQ7" s="819" t="s">
        <v>587</v>
      </c>
      <c r="DR7" s="820"/>
      <c r="DS7" s="820"/>
      <c r="DT7" s="820"/>
      <c r="DU7" s="821"/>
      <c r="DV7" s="800"/>
      <c r="DW7" s="801"/>
      <c r="DX7" s="801"/>
      <c r="DY7" s="801"/>
      <c r="DZ7" s="802"/>
      <c r="EA7" s="256"/>
    </row>
    <row r="8" spans="1:131" s="257" customFormat="1" ht="26.25" customHeight="1" x14ac:dyDescent="0.15">
      <c r="A8" s="263">
        <v>2</v>
      </c>
      <c r="B8" s="803" t="s">
        <v>374</v>
      </c>
      <c r="C8" s="804"/>
      <c r="D8" s="804"/>
      <c r="E8" s="804"/>
      <c r="F8" s="804"/>
      <c r="G8" s="804"/>
      <c r="H8" s="804"/>
      <c r="I8" s="804"/>
      <c r="J8" s="804"/>
      <c r="K8" s="804"/>
      <c r="L8" s="804"/>
      <c r="M8" s="804"/>
      <c r="N8" s="804"/>
      <c r="O8" s="804"/>
      <c r="P8" s="805"/>
      <c r="Q8" s="806">
        <v>1772</v>
      </c>
      <c r="R8" s="807"/>
      <c r="S8" s="807"/>
      <c r="T8" s="807"/>
      <c r="U8" s="807"/>
      <c r="V8" s="807">
        <v>1735</v>
      </c>
      <c r="W8" s="807"/>
      <c r="X8" s="807"/>
      <c r="Y8" s="807"/>
      <c r="Z8" s="807"/>
      <c r="AA8" s="807">
        <v>37</v>
      </c>
      <c r="AB8" s="807"/>
      <c r="AC8" s="807"/>
      <c r="AD8" s="807"/>
      <c r="AE8" s="808"/>
      <c r="AF8" s="809">
        <v>37</v>
      </c>
      <c r="AG8" s="810"/>
      <c r="AH8" s="810"/>
      <c r="AI8" s="810"/>
      <c r="AJ8" s="811"/>
      <c r="AK8" s="812">
        <v>24</v>
      </c>
      <c r="AL8" s="813"/>
      <c r="AM8" s="813"/>
      <c r="AN8" s="813"/>
      <c r="AO8" s="813"/>
      <c r="AP8" s="813">
        <v>1558</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584</v>
      </c>
      <c r="BT8" s="817"/>
      <c r="BU8" s="817"/>
      <c r="BV8" s="817"/>
      <c r="BW8" s="817"/>
      <c r="BX8" s="817"/>
      <c r="BY8" s="817"/>
      <c r="BZ8" s="817"/>
      <c r="CA8" s="817"/>
      <c r="CB8" s="817"/>
      <c r="CC8" s="817"/>
      <c r="CD8" s="817"/>
      <c r="CE8" s="817"/>
      <c r="CF8" s="817"/>
      <c r="CG8" s="818"/>
      <c r="CH8" s="829">
        <v>6</v>
      </c>
      <c r="CI8" s="830"/>
      <c r="CJ8" s="830"/>
      <c r="CK8" s="830"/>
      <c r="CL8" s="831"/>
      <c r="CM8" s="829">
        <v>265</v>
      </c>
      <c r="CN8" s="830"/>
      <c r="CO8" s="830"/>
      <c r="CP8" s="830"/>
      <c r="CQ8" s="831"/>
      <c r="CR8" s="829">
        <v>18</v>
      </c>
      <c r="CS8" s="830"/>
      <c r="CT8" s="830"/>
      <c r="CU8" s="830"/>
      <c r="CV8" s="831"/>
      <c r="CW8" s="829">
        <v>5</v>
      </c>
      <c r="CX8" s="830"/>
      <c r="CY8" s="830"/>
      <c r="CZ8" s="830"/>
      <c r="DA8" s="831"/>
      <c r="DB8" s="829" t="s">
        <v>587</v>
      </c>
      <c r="DC8" s="830"/>
      <c r="DD8" s="830"/>
      <c r="DE8" s="830"/>
      <c r="DF8" s="831"/>
      <c r="DG8" s="829" t="s">
        <v>587</v>
      </c>
      <c r="DH8" s="830"/>
      <c r="DI8" s="830"/>
      <c r="DJ8" s="830"/>
      <c r="DK8" s="831"/>
      <c r="DL8" s="829" t="s">
        <v>587</v>
      </c>
      <c r="DM8" s="830"/>
      <c r="DN8" s="830"/>
      <c r="DO8" s="830"/>
      <c r="DP8" s="831"/>
      <c r="DQ8" s="829" t="s">
        <v>587</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585</v>
      </c>
      <c r="BT9" s="817"/>
      <c r="BU9" s="817"/>
      <c r="BV9" s="817"/>
      <c r="BW9" s="817"/>
      <c r="BX9" s="817"/>
      <c r="BY9" s="817"/>
      <c r="BZ9" s="817"/>
      <c r="CA9" s="817"/>
      <c r="CB9" s="817"/>
      <c r="CC9" s="817"/>
      <c r="CD9" s="817"/>
      <c r="CE9" s="817"/>
      <c r="CF9" s="817"/>
      <c r="CG9" s="818"/>
      <c r="CH9" s="829">
        <v>9</v>
      </c>
      <c r="CI9" s="830"/>
      <c r="CJ9" s="830"/>
      <c r="CK9" s="830"/>
      <c r="CL9" s="831"/>
      <c r="CM9" s="829">
        <v>54</v>
      </c>
      <c r="CN9" s="830"/>
      <c r="CO9" s="830"/>
      <c r="CP9" s="830"/>
      <c r="CQ9" s="831"/>
      <c r="CR9" s="829">
        <v>3</v>
      </c>
      <c r="CS9" s="830"/>
      <c r="CT9" s="830"/>
      <c r="CU9" s="830"/>
      <c r="CV9" s="831"/>
      <c r="CW9" s="829" t="s">
        <v>630</v>
      </c>
      <c r="CX9" s="830"/>
      <c r="CY9" s="830"/>
      <c r="CZ9" s="830"/>
      <c r="DA9" s="831"/>
      <c r="DB9" s="829" t="s">
        <v>587</v>
      </c>
      <c r="DC9" s="830"/>
      <c r="DD9" s="830"/>
      <c r="DE9" s="830"/>
      <c r="DF9" s="831"/>
      <c r="DG9" s="829" t="s">
        <v>587</v>
      </c>
      <c r="DH9" s="830"/>
      <c r="DI9" s="830"/>
      <c r="DJ9" s="830"/>
      <c r="DK9" s="831"/>
      <c r="DL9" s="829" t="s">
        <v>627</v>
      </c>
      <c r="DM9" s="830"/>
      <c r="DN9" s="830"/>
      <c r="DO9" s="830"/>
      <c r="DP9" s="831"/>
      <c r="DQ9" s="829" t="s">
        <v>587</v>
      </c>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586</v>
      </c>
      <c r="BT10" s="817"/>
      <c r="BU10" s="817"/>
      <c r="BV10" s="817"/>
      <c r="BW10" s="817"/>
      <c r="BX10" s="817"/>
      <c r="BY10" s="817"/>
      <c r="BZ10" s="817"/>
      <c r="CA10" s="817"/>
      <c r="CB10" s="817"/>
      <c r="CC10" s="817"/>
      <c r="CD10" s="817"/>
      <c r="CE10" s="817"/>
      <c r="CF10" s="817"/>
      <c r="CG10" s="818"/>
      <c r="CH10" s="829">
        <v>-122</v>
      </c>
      <c r="CI10" s="830"/>
      <c r="CJ10" s="830"/>
      <c r="CK10" s="830"/>
      <c r="CL10" s="831"/>
      <c r="CM10" s="829">
        <v>2653</v>
      </c>
      <c r="CN10" s="830"/>
      <c r="CO10" s="830"/>
      <c r="CP10" s="830"/>
      <c r="CQ10" s="831"/>
      <c r="CR10" s="829">
        <v>16</v>
      </c>
      <c r="CS10" s="830"/>
      <c r="CT10" s="830"/>
      <c r="CU10" s="830"/>
      <c r="CV10" s="831"/>
      <c r="CW10" s="829">
        <v>160</v>
      </c>
      <c r="CX10" s="830"/>
      <c r="CY10" s="830"/>
      <c r="CZ10" s="830"/>
      <c r="DA10" s="831"/>
      <c r="DB10" s="829" t="s">
        <v>587</v>
      </c>
      <c r="DC10" s="830"/>
      <c r="DD10" s="830"/>
      <c r="DE10" s="830"/>
      <c r="DF10" s="831"/>
      <c r="DG10" s="829" t="s">
        <v>587</v>
      </c>
      <c r="DH10" s="830"/>
      <c r="DI10" s="830"/>
      <c r="DJ10" s="830"/>
      <c r="DK10" s="831"/>
      <c r="DL10" s="829" t="s">
        <v>628</v>
      </c>
      <c r="DM10" s="830"/>
      <c r="DN10" s="830"/>
      <c r="DO10" s="830"/>
      <c r="DP10" s="831"/>
      <c r="DQ10" s="829" t="s">
        <v>587</v>
      </c>
      <c r="DR10" s="830"/>
      <c r="DS10" s="830"/>
      <c r="DT10" s="830"/>
      <c r="DU10" s="831"/>
      <c r="DV10" s="832" t="s">
        <v>629</v>
      </c>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375</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376</v>
      </c>
      <c r="B23" s="838" t="s">
        <v>377</v>
      </c>
      <c r="C23" s="839"/>
      <c r="D23" s="839"/>
      <c r="E23" s="839"/>
      <c r="F23" s="839"/>
      <c r="G23" s="839"/>
      <c r="H23" s="839"/>
      <c r="I23" s="839"/>
      <c r="J23" s="839"/>
      <c r="K23" s="839"/>
      <c r="L23" s="839"/>
      <c r="M23" s="839"/>
      <c r="N23" s="839"/>
      <c r="O23" s="839"/>
      <c r="P23" s="840"/>
      <c r="Q23" s="841">
        <v>27296</v>
      </c>
      <c r="R23" s="842"/>
      <c r="S23" s="842"/>
      <c r="T23" s="842"/>
      <c r="U23" s="842"/>
      <c r="V23" s="842">
        <v>26740</v>
      </c>
      <c r="W23" s="842"/>
      <c r="X23" s="842"/>
      <c r="Y23" s="842"/>
      <c r="Z23" s="842"/>
      <c r="AA23" s="842">
        <v>556</v>
      </c>
      <c r="AB23" s="842"/>
      <c r="AC23" s="842"/>
      <c r="AD23" s="842"/>
      <c r="AE23" s="843"/>
      <c r="AF23" s="844">
        <v>446</v>
      </c>
      <c r="AG23" s="842"/>
      <c r="AH23" s="842"/>
      <c r="AI23" s="842"/>
      <c r="AJ23" s="845"/>
      <c r="AK23" s="846"/>
      <c r="AL23" s="847"/>
      <c r="AM23" s="847"/>
      <c r="AN23" s="847"/>
      <c r="AO23" s="847"/>
      <c r="AP23" s="842">
        <v>22714</v>
      </c>
      <c r="AQ23" s="842"/>
      <c r="AR23" s="842"/>
      <c r="AS23" s="842"/>
      <c r="AT23" s="842"/>
      <c r="AU23" s="848"/>
      <c r="AV23" s="848"/>
      <c r="AW23" s="848"/>
      <c r="AX23" s="848"/>
      <c r="AY23" s="849"/>
      <c r="AZ23" s="857" t="s">
        <v>597</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378</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379</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356</v>
      </c>
      <c r="B26" s="789"/>
      <c r="C26" s="789"/>
      <c r="D26" s="789"/>
      <c r="E26" s="789"/>
      <c r="F26" s="789"/>
      <c r="G26" s="789"/>
      <c r="H26" s="789"/>
      <c r="I26" s="789"/>
      <c r="J26" s="789"/>
      <c r="K26" s="789"/>
      <c r="L26" s="789"/>
      <c r="M26" s="789"/>
      <c r="N26" s="789"/>
      <c r="O26" s="789"/>
      <c r="P26" s="790"/>
      <c r="Q26" s="765" t="s">
        <v>380</v>
      </c>
      <c r="R26" s="766"/>
      <c r="S26" s="766"/>
      <c r="T26" s="766"/>
      <c r="U26" s="767"/>
      <c r="V26" s="765" t="s">
        <v>381</v>
      </c>
      <c r="W26" s="766"/>
      <c r="X26" s="766"/>
      <c r="Y26" s="766"/>
      <c r="Z26" s="767"/>
      <c r="AA26" s="765" t="s">
        <v>382</v>
      </c>
      <c r="AB26" s="766"/>
      <c r="AC26" s="766"/>
      <c r="AD26" s="766"/>
      <c r="AE26" s="766"/>
      <c r="AF26" s="860" t="s">
        <v>383</v>
      </c>
      <c r="AG26" s="861"/>
      <c r="AH26" s="861"/>
      <c r="AI26" s="861"/>
      <c r="AJ26" s="862"/>
      <c r="AK26" s="766" t="s">
        <v>384</v>
      </c>
      <c r="AL26" s="766"/>
      <c r="AM26" s="766"/>
      <c r="AN26" s="766"/>
      <c r="AO26" s="767"/>
      <c r="AP26" s="765" t="s">
        <v>385</v>
      </c>
      <c r="AQ26" s="766"/>
      <c r="AR26" s="766"/>
      <c r="AS26" s="766"/>
      <c r="AT26" s="767"/>
      <c r="AU26" s="765" t="s">
        <v>386</v>
      </c>
      <c r="AV26" s="766"/>
      <c r="AW26" s="766"/>
      <c r="AX26" s="766"/>
      <c r="AY26" s="767"/>
      <c r="AZ26" s="765" t="s">
        <v>387</v>
      </c>
      <c r="BA26" s="766"/>
      <c r="BB26" s="766"/>
      <c r="BC26" s="766"/>
      <c r="BD26" s="767"/>
      <c r="BE26" s="765" t="s">
        <v>363</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388</v>
      </c>
      <c r="C28" s="780"/>
      <c r="D28" s="780"/>
      <c r="E28" s="780"/>
      <c r="F28" s="780"/>
      <c r="G28" s="780"/>
      <c r="H28" s="780"/>
      <c r="I28" s="780"/>
      <c r="J28" s="780"/>
      <c r="K28" s="780"/>
      <c r="L28" s="780"/>
      <c r="M28" s="780"/>
      <c r="N28" s="780"/>
      <c r="O28" s="780"/>
      <c r="P28" s="781"/>
      <c r="Q28" s="870">
        <v>3804</v>
      </c>
      <c r="R28" s="871"/>
      <c r="S28" s="871"/>
      <c r="T28" s="871"/>
      <c r="U28" s="871"/>
      <c r="V28" s="871">
        <v>3711</v>
      </c>
      <c r="W28" s="871"/>
      <c r="X28" s="871"/>
      <c r="Y28" s="871"/>
      <c r="Z28" s="871"/>
      <c r="AA28" s="871">
        <v>93</v>
      </c>
      <c r="AB28" s="871"/>
      <c r="AC28" s="871"/>
      <c r="AD28" s="871"/>
      <c r="AE28" s="872"/>
      <c r="AF28" s="873">
        <v>93</v>
      </c>
      <c r="AG28" s="871"/>
      <c r="AH28" s="871"/>
      <c r="AI28" s="871"/>
      <c r="AJ28" s="874"/>
      <c r="AK28" s="875">
        <v>350</v>
      </c>
      <c r="AL28" s="866"/>
      <c r="AM28" s="866"/>
      <c r="AN28" s="866"/>
      <c r="AO28" s="866"/>
      <c r="AP28" s="866" t="s">
        <v>587</v>
      </c>
      <c r="AQ28" s="866"/>
      <c r="AR28" s="866"/>
      <c r="AS28" s="866"/>
      <c r="AT28" s="866"/>
      <c r="AU28" s="866" t="s">
        <v>588</v>
      </c>
      <c r="AV28" s="866"/>
      <c r="AW28" s="866"/>
      <c r="AX28" s="866"/>
      <c r="AY28" s="866"/>
      <c r="AZ28" s="867" t="s">
        <v>587</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389</v>
      </c>
      <c r="C29" s="804"/>
      <c r="D29" s="804"/>
      <c r="E29" s="804"/>
      <c r="F29" s="804"/>
      <c r="G29" s="804"/>
      <c r="H29" s="804"/>
      <c r="I29" s="804"/>
      <c r="J29" s="804"/>
      <c r="K29" s="804"/>
      <c r="L29" s="804"/>
      <c r="M29" s="804"/>
      <c r="N29" s="804"/>
      <c r="O29" s="804"/>
      <c r="P29" s="805"/>
      <c r="Q29" s="806">
        <v>3912</v>
      </c>
      <c r="R29" s="807"/>
      <c r="S29" s="807"/>
      <c r="T29" s="807"/>
      <c r="U29" s="807"/>
      <c r="V29" s="807">
        <v>3834</v>
      </c>
      <c r="W29" s="807"/>
      <c r="X29" s="807"/>
      <c r="Y29" s="807"/>
      <c r="Z29" s="807"/>
      <c r="AA29" s="807">
        <v>78</v>
      </c>
      <c r="AB29" s="807"/>
      <c r="AC29" s="807"/>
      <c r="AD29" s="807"/>
      <c r="AE29" s="808"/>
      <c r="AF29" s="809">
        <v>78</v>
      </c>
      <c r="AG29" s="810"/>
      <c r="AH29" s="810"/>
      <c r="AI29" s="810"/>
      <c r="AJ29" s="811"/>
      <c r="AK29" s="878">
        <v>605</v>
      </c>
      <c r="AL29" s="879"/>
      <c r="AM29" s="879"/>
      <c r="AN29" s="879"/>
      <c r="AO29" s="879"/>
      <c r="AP29" s="879" t="s">
        <v>587</v>
      </c>
      <c r="AQ29" s="879"/>
      <c r="AR29" s="879"/>
      <c r="AS29" s="879"/>
      <c r="AT29" s="879"/>
      <c r="AU29" s="879" t="s">
        <v>587</v>
      </c>
      <c r="AV29" s="879"/>
      <c r="AW29" s="879"/>
      <c r="AX29" s="879"/>
      <c r="AY29" s="879"/>
      <c r="AZ29" s="880" t="s">
        <v>587</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390</v>
      </c>
      <c r="C30" s="804"/>
      <c r="D30" s="804"/>
      <c r="E30" s="804"/>
      <c r="F30" s="804"/>
      <c r="G30" s="804"/>
      <c r="H30" s="804"/>
      <c r="I30" s="804"/>
      <c r="J30" s="804"/>
      <c r="K30" s="804"/>
      <c r="L30" s="804"/>
      <c r="M30" s="804"/>
      <c r="N30" s="804"/>
      <c r="O30" s="804"/>
      <c r="P30" s="805"/>
      <c r="Q30" s="806">
        <v>405</v>
      </c>
      <c r="R30" s="807"/>
      <c r="S30" s="807"/>
      <c r="T30" s="807"/>
      <c r="U30" s="807"/>
      <c r="V30" s="807">
        <v>404</v>
      </c>
      <c r="W30" s="807"/>
      <c r="X30" s="807"/>
      <c r="Y30" s="807"/>
      <c r="Z30" s="807"/>
      <c r="AA30" s="807">
        <v>0</v>
      </c>
      <c r="AB30" s="807"/>
      <c r="AC30" s="807"/>
      <c r="AD30" s="807"/>
      <c r="AE30" s="808"/>
      <c r="AF30" s="809">
        <v>0</v>
      </c>
      <c r="AG30" s="810"/>
      <c r="AH30" s="810"/>
      <c r="AI30" s="810"/>
      <c r="AJ30" s="811"/>
      <c r="AK30" s="878">
        <v>139</v>
      </c>
      <c r="AL30" s="879"/>
      <c r="AM30" s="879"/>
      <c r="AN30" s="879"/>
      <c r="AO30" s="879"/>
      <c r="AP30" s="879" t="s">
        <v>587</v>
      </c>
      <c r="AQ30" s="879"/>
      <c r="AR30" s="879"/>
      <c r="AS30" s="879"/>
      <c r="AT30" s="879"/>
      <c r="AU30" s="879" t="s">
        <v>587</v>
      </c>
      <c r="AV30" s="879"/>
      <c r="AW30" s="879"/>
      <c r="AX30" s="879"/>
      <c r="AY30" s="879"/>
      <c r="AZ30" s="880" t="s">
        <v>587</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391</v>
      </c>
      <c r="C31" s="804"/>
      <c r="D31" s="804"/>
      <c r="E31" s="804"/>
      <c r="F31" s="804"/>
      <c r="G31" s="804"/>
      <c r="H31" s="804"/>
      <c r="I31" s="804"/>
      <c r="J31" s="804"/>
      <c r="K31" s="804"/>
      <c r="L31" s="804"/>
      <c r="M31" s="804"/>
      <c r="N31" s="804"/>
      <c r="O31" s="804"/>
      <c r="P31" s="805"/>
      <c r="Q31" s="806">
        <v>454</v>
      </c>
      <c r="R31" s="807"/>
      <c r="S31" s="807"/>
      <c r="T31" s="807"/>
      <c r="U31" s="807"/>
      <c r="V31" s="807">
        <v>430</v>
      </c>
      <c r="W31" s="807"/>
      <c r="X31" s="807"/>
      <c r="Y31" s="807"/>
      <c r="Z31" s="807"/>
      <c r="AA31" s="807">
        <v>24</v>
      </c>
      <c r="AB31" s="807"/>
      <c r="AC31" s="807"/>
      <c r="AD31" s="807"/>
      <c r="AE31" s="808"/>
      <c r="AF31" s="809">
        <v>530</v>
      </c>
      <c r="AG31" s="810"/>
      <c r="AH31" s="810"/>
      <c r="AI31" s="810"/>
      <c r="AJ31" s="811"/>
      <c r="AK31" s="878">
        <v>78</v>
      </c>
      <c r="AL31" s="879"/>
      <c r="AM31" s="879"/>
      <c r="AN31" s="879"/>
      <c r="AO31" s="879"/>
      <c r="AP31" s="879">
        <v>1710</v>
      </c>
      <c r="AQ31" s="879"/>
      <c r="AR31" s="879"/>
      <c r="AS31" s="879"/>
      <c r="AT31" s="879"/>
      <c r="AU31" s="879">
        <v>277</v>
      </c>
      <c r="AV31" s="879"/>
      <c r="AW31" s="879"/>
      <c r="AX31" s="879"/>
      <c r="AY31" s="879"/>
      <c r="AZ31" s="880" t="s">
        <v>626</v>
      </c>
      <c r="BA31" s="880"/>
      <c r="BB31" s="880"/>
      <c r="BC31" s="880"/>
      <c r="BD31" s="880"/>
      <c r="BE31" s="876" t="s">
        <v>392</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393</v>
      </c>
      <c r="C32" s="804"/>
      <c r="D32" s="804"/>
      <c r="E32" s="804"/>
      <c r="F32" s="804"/>
      <c r="G32" s="804"/>
      <c r="H32" s="804"/>
      <c r="I32" s="804"/>
      <c r="J32" s="804"/>
      <c r="K32" s="804"/>
      <c r="L32" s="804"/>
      <c r="M32" s="804"/>
      <c r="N32" s="804"/>
      <c r="O32" s="804"/>
      <c r="P32" s="805"/>
      <c r="Q32" s="806">
        <v>21</v>
      </c>
      <c r="R32" s="807"/>
      <c r="S32" s="807"/>
      <c r="T32" s="807"/>
      <c r="U32" s="807"/>
      <c r="V32" s="807">
        <v>12</v>
      </c>
      <c r="W32" s="807"/>
      <c r="X32" s="807"/>
      <c r="Y32" s="807"/>
      <c r="Z32" s="807"/>
      <c r="AA32" s="807">
        <v>8</v>
      </c>
      <c r="AB32" s="807"/>
      <c r="AC32" s="807"/>
      <c r="AD32" s="807"/>
      <c r="AE32" s="808"/>
      <c r="AF32" s="809">
        <v>14</v>
      </c>
      <c r="AG32" s="810"/>
      <c r="AH32" s="810"/>
      <c r="AI32" s="810"/>
      <c r="AJ32" s="811"/>
      <c r="AK32" s="878" t="s">
        <v>625</v>
      </c>
      <c r="AL32" s="879"/>
      <c r="AM32" s="879"/>
      <c r="AN32" s="879"/>
      <c r="AO32" s="879"/>
      <c r="AP32" s="879">
        <v>97</v>
      </c>
      <c r="AQ32" s="879"/>
      <c r="AR32" s="879"/>
      <c r="AS32" s="879"/>
      <c r="AT32" s="879"/>
      <c r="AU32" s="879" t="s">
        <v>587</v>
      </c>
      <c r="AV32" s="879"/>
      <c r="AW32" s="879"/>
      <c r="AX32" s="879"/>
      <c r="AY32" s="879"/>
      <c r="AZ32" s="880" t="s">
        <v>587</v>
      </c>
      <c r="BA32" s="880"/>
      <c r="BB32" s="880"/>
      <c r="BC32" s="880"/>
      <c r="BD32" s="880"/>
      <c r="BE32" s="876" t="s">
        <v>392</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394</v>
      </c>
      <c r="C33" s="804"/>
      <c r="D33" s="804"/>
      <c r="E33" s="804"/>
      <c r="F33" s="804"/>
      <c r="G33" s="804"/>
      <c r="H33" s="804"/>
      <c r="I33" s="804"/>
      <c r="J33" s="804"/>
      <c r="K33" s="804"/>
      <c r="L33" s="804"/>
      <c r="M33" s="804"/>
      <c r="N33" s="804"/>
      <c r="O33" s="804"/>
      <c r="P33" s="805"/>
      <c r="Q33" s="806">
        <f>423+203</f>
        <v>626</v>
      </c>
      <c r="R33" s="807"/>
      <c r="S33" s="807"/>
      <c r="T33" s="807"/>
      <c r="U33" s="807"/>
      <c r="V33" s="807">
        <v>625</v>
      </c>
      <c r="W33" s="807"/>
      <c r="X33" s="807"/>
      <c r="Y33" s="807"/>
      <c r="Z33" s="807"/>
      <c r="AA33" s="807">
        <v>1</v>
      </c>
      <c r="AB33" s="807"/>
      <c r="AC33" s="807"/>
      <c r="AD33" s="807"/>
      <c r="AE33" s="808"/>
      <c r="AF33" s="809">
        <v>6</v>
      </c>
      <c r="AG33" s="810"/>
      <c r="AH33" s="810"/>
      <c r="AI33" s="810"/>
      <c r="AJ33" s="811"/>
      <c r="AK33" s="878">
        <v>357</v>
      </c>
      <c r="AL33" s="879"/>
      <c r="AM33" s="879"/>
      <c r="AN33" s="879"/>
      <c r="AO33" s="879"/>
      <c r="AP33" s="879">
        <f>3855+1296</f>
        <v>5151</v>
      </c>
      <c r="AQ33" s="879"/>
      <c r="AR33" s="879"/>
      <c r="AS33" s="879"/>
      <c r="AT33" s="879"/>
      <c r="AU33" s="879">
        <v>3008</v>
      </c>
      <c r="AV33" s="879"/>
      <c r="AW33" s="879"/>
      <c r="AX33" s="879"/>
      <c r="AY33" s="879"/>
      <c r="AZ33" s="880" t="s">
        <v>626</v>
      </c>
      <c r="BA33" s="880"/>
      <c r="BB33" s="880"/>
      <c r="BC33" s="880"/>
      <c r="BD33" s="880"/>
      <c r="BE33" s="876" t="s">
        <v>392</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395</v>
      </c>
      <c r="C34" s="804"/>
      <c r="D34" s="804"/>
      <c r="E34" s="804"/>
      <c r="F34" s="804"/>
      <c r="G34" s="804"/>
      <c r="H34" s="804"/>
      <c r="I34" s="804"/>
      <c r="J34" s="804"/>
      <c r="K34" s="804"/>
      <c r="L34" s="804"/>
      <c r="M34" s="804"/>
      <c r="N34" s="804"/>
      <c r="O34" s="804"/>
      <c r="P34" s="805"/>
      <c r="Q34" s="806">
        <v>3035</v>
      </c>
      <c r="R34" s="807"/>
      <c r="S34" s="807"/>
      <c r="T34" s="807"/>
      <c r="U34" s="807"/>
      <c r="V34" s="807">
        <v>2854</v>
      </c>
      <c r="W34" s="807"/>
      <c r="X34" s="807"/>
      <c r="Y34" s="807"/>
      <c r="Z34" s="807"/>
      <c r="AA34" s="807">
        <v>180</v>
      </c>
      <c r="AB34" s="807"/>
      <c r="AC34" s="807"/>
      <c r="AD34" s="807"/>
      <c r="AE34" s="808"/>
      <c r="AF34" s="809">
        <v>1399</v>
      </c>
      <c r="AG34" s="810"/>
      <c r="AH34" s="810"/>
      <c r="AI34" s="810"/>
      <c r="AJ34" s="811"/>
      <c r="AK34" s="878">
        <v>262</v>
      </c>
      <c r="AL34" s="879"/>
      <c r="AM34" s="879"/>
      <c r="AN34" s="879"/>
      <c r="AO34" s="879"/>
      <c r="AP34" s="879">
        <v>910</v>
      </c>
      <c r="AQ34" s="879"/>
      <c r="AR34" s="879"/>
      <c r="AS34" s="879"/>
      <c r="AT34" s="879"/>
      <c r="AU34" s="879">
        <v>315</v>
      </c>
      <c r="AV34" s="879"/>
      <c r="AW34" s="879"/>
      <c r="AX34" s="879"/>
      <c r="AY34" s="879"/>
      <c r="AZ34" s="880" t="s">
        <v>627</v>
      </c>
      <c r="BA34" s="880"/>
      <c r="BB34" s="880"/>
      <c r="BC34" s="880"/>
      <c r="BD34" s="880"/>
      <c r="BE34" s="876" t="s">
        <v>396</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t="s">
        <v>397</v>
      </c>
      <c r="C35" s="804"/>
      <c r="D35" s="804"/>
      <c r="E35" s="804"/>
      <c r="F35" s="804"/>
      <c r="G35" s="804"/>
      <c r="H35" s="804"/>
      <c r="I35" s="804"/>
      <c r="J35" s="804"/>
      <c r="K35" s="804"/>
      <c r="L35" s="804"/>
      <c r="M35" s="804"/>
      <c r="N35" s="804"/>
      <c r="O35" s="804"/>
      <c r="P35" s="805"/>
      <c r="Q35" s="806">
        <v>193</v>
      </c>
      <c r="R35" s="807"/>
      <c r="S35" s="807"/>
      <c r="T35" s="807"/>
      <c r="U35" s="807"/>
      <c r="V35" s="807">
        <v>193</v>
      </c>
      <c r="W35" s="807"/>
      <c r="X35" s="807"/>
      <c r="Y35" s="807"/>
      <c r="Z35" s="807"/>
      <c r="AA35" s="807" t="s">
        <v>632</v>
      </c>
      <c r="AB35" s="807"/>
      <c r="AC35" s="807"/>
      <c r="AD35" s="807"/>
      <c r="AE35" s="808"/>
      <c r="AF35" s="809" t="s">
        <v>398</v>
      </c>
      <c r="AG35" s="810"/>
      <c r="AH35" s="810"/>
      <c r="AI35" s="810"/>
      <c r="AJ35" s="811"/>
      <c r="AK35" s="878">
        <v>140</v>
      </c>
      <c r="AL35" s="879"/>
      <c r="AM35" s="879"/>
      <c r="AN35" s="879"/>
      <c r="AO35" s="879"/>
      <c r="AP35" s="879">
        <v>933</v>
      </c>
      <c r="AQ35" s="879"/>
      <c r="AR35" s="879"/>
      <c r="AS35" s="879"/>
      <c r="AT35" s="879"/>
      <c r="AU35" s="879">
        <v>929</v>
      </c>
      <c r="AV35" s="879"/>
      <c r="AW35" s="879"/>
      <c r="AX35" s="879"/>
      <c r="AY35" s="879"/>
      <c r="AZ35" s="880" t="s">
        <v>587</v>
      </c>
      <c r="BA35" s="880"/>
      <c r="BB35" s="880"/>
      <c r="BC35" s="880"/>
      <c r="BD35" s="880"/>
      <c r="BE35" s="876" t="s">
        <v>399</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400</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376</v>
      </c>
      <c r="B63" s="838" t="s">
        <v>401</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2120</v>
      </c>
      <c r="AG63" s="890"/>
      <c r="AH63" s="890"/>
      <c r="AI63" s="890"/>
      <c r="AJ63" s="891"/>
      <c r="AK63" s="892"/>
      <c r="AL63" s="887"/>
      <c r="AM63" s="887"/>
      <c r="AN63" s="887"/>
      <c r="AO63" s="887"/>
      <c r="AP63" s="890">
        <v>8801</v>
      </c>
      <c r="AQ63" s="890"/>
      <c r="AR63" s="890"/>
      <c r="AS63" s="890"/>
      <c r="AT63" s="890"/>
      <c r="AU63" s="890">
        <v>4529</v>
      </c>
      <c r="AV63" s="890"/>
      <c r="AW63" s="890"/>
      <c r="AX63" s="890"/>
      <c r="AY63" s="890"/>
      <c r="AZ63" s="894"/>
      <c r="BA63" s="894"/>
      <c r="BB63" s="894"/>
      <c r="BC63" s="894"/>
      <c r="BD63" s="894"/>
      <c r="BE63" s="895"/>
      <c r="BF63" s="895"/>
      <c r="BG63" s="895"/>
      <c r="BH63" s="895"/>
      <c r="BI63" s="896"/>
      <c r="BJ63" s="897" t="s">
        <v>402</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403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404</v>
      </c>
      <c r="B66" s="789"/>
      <c r="C66" s="789"/>
      <c r="D66" s="789"/>
      <c r="E66" s="789"/>
      <c r="F66" s="789"/>
      <c r="G66" s="789"/>
      <c r="H66" s="789"/>
      <c r="I66" s="789"/>
      <c r="J66" s="789"/>
      <c r="K66" s="789"/>
      <c r="L66" s="789"/>
      <c r="M66" s="789"/>
      <c r="N66" s="789"/>
      <c r="O66" s="789"/>
      <c r="P66" s="790"/>
      <c r="Q66" s="765" t="s">
        <v>405</v>
      </c>
      <c r="R66" s="766"/>
      <c r="S66" s="766"/>
      <c r="T66" s="766"/>
      <c r="U66" s="767"/>
      <c r="V66" s="765" t="s">
        <v>406</v>
      </c>
      <c r="W66" s="766"/>
      <c r="X66" s="766"/>
      <c r="Y66" s="766"/>
      <c r="Z66" s="767"/>
      <c r="AA66" s="765" t="s">
        <v>407</v>
      </c>
      <c r="AB66" s="766"/>
      <c r="AC66" s="766"/>
      <c r="AD66" s="766"/>
      <c r="AE66" s="767"/>
      <c r="AF66" s="900" t="s">
        <v>408</v>
      </c>
      <c r="AG66" s="861"/>
      <c r="AH66" s="861"/>
      <c r="AI66" s="861"/>
      <c r="AJ66" s="901"/>
      <c r="AK66" s="765" t="s">
        <v>409</v>
      </c>
      <c r="AL66" s="789"/>
      <c r="AM66" s="789"/>
      <c r="AN66" s="789"/>
      <c r="AO66" s="790"/>
      <c r="AP66" s="765" t="s">
        <v>410</v>
      </c>
      <c r="AQ66" s="766"/>
      <c r="AR66" s="766"/>
      <c r="AS66" s="766"/>
      <c r="AT66" s="767"/>
      <c r="AU66" s="765" t="s">
        <v>411</v>
      </c>
      <c r="AV66" s="766"/>
      <c r="AW66" s="766"/>
      <c r="AX66" s="766"/>
      <c r="AY66" s="767"/>
      <c r="AZ66" s="765" t="s">
        <v>363</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577</v>
      </c>
      <c r="C68" s="918"/>
      <c r="D68" s="918"/>
      <c r="E68" s="918"/>
      <c r="F68" s="918"/>
      <c r="G68" s="918"/>
      <c r="H68" s="918"/>
      <c r="I68" s="918"/>
      <c r="J68" s="918"/>
      <c r="K68" s="918"/>
      <c r="L68" s="918"/>
      <c r="M68" s="918"/>
      <c r="N68" s="918"/>
      <c r="O68" s="918"/>
      <c r="P68" s="919"/>
      <c r="Q68" s="920">
        <v>261</v>
      </c>
      <c r="R68" s="914"/>
      <c r="S68" s="914"/>
      <c r="T68" s="914"/>
      <c r="U68" s="914"/>
      <c r="V68" s="914">
        <v>256</v>
      </c>
      <c r="W68" s="914"/>
      <c r="X68" s="914"/>
      <c r="Y68" s="914"/>
      <c r="Z68" s="914"/>
      <c r="AA68" s="914">
        <v>5</v>
      </c>
      <c r="AB68" s="914"/>
      <c r="AC68" s="914"/>
      <c r="AD68" s="914"/>
      <c r="AE68" s="914"/>
      <c r="AF68" s="914">
        <v>5</v>
      </c>
      <c r="AG68" s="914"/>
      <c r="AH68" s="914"/>
      <c r="AI68" s="914"/>
      <c r="AJ68" s="914"/>
      <c r="AK68" s="914" t="s">
        <v>587</v>
      </c>
      <c r="AL68" s="914"/>
      <c r="AM68" s="914"/>
      <c r="AN68" s="914"/>
      <c r="AO68" s="914"/>
      <c r="AP68" s="914">
        <v>157</v>
      </c>
      <c r="AQ68" s="914"/>
      <c r="AR68" s="914"/>
      <c r="AS68" s="914"/>
      <c r="AT68" s="914"/>
      <c r="AU68" s="914">
        <v>69</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572</v>
      </c>
      <c r="C69" s="922"/>
      <c r="D69" s="922"/>
      <c r="E69" s="922"/>
      <c r="F69" s="922"/>
      <c r="G69" s="922"/>
      <c r="H69" s="922"/>
      <c r="I69" s="922"/>
      <c r="J69" s="922"/>
      <c r="K69" s="922"/>
      <c r="L69" s="922"/>
      <c r="M69" s="922"/>
      <c r="N69" s="922"/>
      <c r="O69" s="922"/>
      <c r="P69" s="923"/>
      <c r="Q69" s="924">
        <v>1155</v>
      </c>
      <c r="R69" s="879"/>
      <c r="S69" s="879"/>
      <c r="T69" s="879"/>
      <c r="U69" s="879"/>
      <c r="V69" s="879">
        <v>1155</v>
      </c>
      <c r="W69" s="879"/>
      <c r="X69" s="879"/>
      <c r="Y69" s="879"/>
      <c r="Z69" s="879"/>
      <c r="AA69" s="879" t="s">
        <v>587</v>
      </c>
      <c r="AB69" s="879"/>
      <c r="AC69" s="879"/>
      <c r="AD69" s="879"/>
      <c r="AE69" s="879"/>
      <c r="AF69" s="879" t="s">
        <v>588</v>
      </c>
      <c r="AG69" s="879"/>
      <c r="AH69" s="879"/>
      <c r="AI69" s="879"/>
      <c r="AJ69" s="879"/>
      <c r="AK69" s="879">
        <v>101</v>
      </c>
      <c r="AL69" s="879"/>
      <c r="AM69" s="879"/>
      <c r="AN69" s="879"/>
      <c r="AO69" s="879"/>
      <c r="AP69" s="879" t="s">
        <v>587</v>
      </c>
      <c r="AQ69" s="879"/>
      <c r="AR69" s="879"/>
      <c r="AS69" s="879"/>
      <c r="AT69" s="879"/>
      <c r="AU69" s="879" t="s">
        <v>587</v>
      </c>
      <c r="AV69" s="879"/>
      <c r="AW69" s="879"/>
      <c r="AX69" s="879"/>
      <c r="AY69" s="879"/>
      <c r="AZ69" s="925" t="s">
        <v>590</v>
      </c>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573</v>
      </c>
      <c r="C70" s="922"/>
      <c r="D70" s="922"/>
      <c r="E70" s="922"/>
      <c r="F70" s="922"/>
      <c r="G70" s="922"/>
      <c r="H70" s="922"/>
      <c r="I70" s="922"/>
      <c r="J70" s="922"/>
      <c r="K70" s="922"/>
      <c r="L70" s="922"/>
      <c r="M70" s="922"/>
      <c r="N70" s="922"/>
      <c r="O70" s="922"/>
      <c r="P70" s="923"/>
      <c r="Q70" s="924">
        <v>530</v>
      </c>
      <c r="R70" s="879"/>
      <c r="S70" s="879"/>
      <c r="T70" s="879"/>
      <c r="U70" s="879"/>
      <c r="V70" s="879">
        <v>529</v>
      </c>
      <c r="W70" s="879"/>
      <c r="X70" s="879"/>
      <c r="Y70" s="879"/>
      <c r="Z70" s="879"/>
      <c r="AA70" s="879">
        <v>1</v>
      </c>
      <c r="AB70" s="879"/>
      <c r="AC70" s="879"/>
      <c r="AD70" s="879"/>
      <c r="AE70" s="879"/>
      <c r="AF70" s="879" t="s">
        <v>587</v>
      </c>
      <c r="AG70" s="879"/>
      <c r="AH70" s="879"/>
      <c r="AI70" s="879"/>
      <c r="AJ70" s="879"/>
      <c r="AK70" s="879">
        <v>188</v>
      </c>
      <c r="AL70" s="879"/>
      <c r="AM70" s="879"/>
      <c r="AN70" s="879"/>
      <c r="AO70" s="879"/>
      <c r="AP70" s="879">
        <v>936</v>
      </c>
      <c r="AQ70" s="879"/>
      <c r="AR70" s="879"/>
      <c r="AS70" s="879"/>
      <c r="AT70" s="879"/>
      <c r="AU70" s="879">
        <v>199</v>
      </c>
      <c r="AV70" s="879"/>
      <c r="AW70" s="879"/>
      <c r="AX70" s="879"/>
      <c r="AY70" s="879"/>
      <c r="AZ70" s="925" t="s">
        <v>591</v>
      </c>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574</v>
      </c>
      <c r="C71" s="922"/>
      <c r="D71" s="922"/>
      <c r="E71" s="922"/>
      <c r="F71" s="922"/>
      <c r="G71" s="922"/>
      <c r="H71" s="922"/>
      <c r="I71" s="922"/>
      <c r="J71" s="922"/>
      <c r="K71" s="922"/>
      <c r="L71" s="922"/>
      <c r="M71" s="922"/>
      <c r="N71" s="922"/>
      <c r="O71" s="922"/>
      <c r="P71" s="923"/>
      <c r="Q71" s="924">
        <v>1176</v>
      </c>
      <c r="R71" s="879"/>
      <c r="S71" s="879"/>
      <c r="T71" s="879"/>
      <c r="U71" s="879"/>
      <c r="V71" s="879">
        <v>1176</v>
      </c>
      <c r="W71" s="879"/>
      <c r="X71" s="879"/>
      <c r="Y71" s="879"/>
      <c r="Z71" s="879"/>
      <c r="AA71" s="879" t="s">
        <v>587</v>
      </c>
      <c r="AB71" s="879"/>
      <c r="AC71" s="879"/>
      <c r="AD71" s="879"/>
      <c r="AE71" s="879"/>
      <c r="AF71" s="879" t="s">
        <v>587</v>
      </c>
      <c r="AG71" s="879"/>
      <c r="AH71" s="879"/>
      <c r="AI71" s="879"/>
      <c r="AJ71" s="879"/>
      <c r="AK71" s="879">
        <v>933</v>
      </c>
      <c r="AL71" s="879"/>
      <c r="AM71" s="879"/>
      <c r="AN71" s="879"/>
      <c r="AO71" s="879"/>
      <c r="AP71" s="879">
        <v>3422</v>
      </c>
      <c r="AQ71" s="879"/>
      <c r="AR71" s="879"/>
      <c r="AS71" s="879"/>
      <c r="AT71" s="879"/>
      <c r="AU71" s="879">
        <v>376</v>
      </c>
      <c r="AV71" s="879"/>
      <c r="AW71" s="879"/>
      <c r="AX71" s="879"/>
      <c r="AY71" s="879"/>
      <c r="AZ71" s="925" t="s">
        <v>592</v>
      </c>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575</v>
      </c>
      <c r="C72" s="922"/>
      <c r="D72" s="922"/>
      <c r="E72" s="922"/>
      <c r="F72" s="922"/>
      <c r="G72" s="922"/>
      <c r="H72" s="922"/>
      <c r="I72" s="922"/>
      <c r="J72" s="922"/>
      <c r="K72" s="922"/>
      <c r="L72" s="922"/>
      <c r="M72" s="922"/>
      <c r="N72" s="922"/>
      <c r="O72" s="922"/>
      <c r="P72" s="923"/>
      <c r="Q72" s="924">
        <v>22</v>
      </c>
      <c r="R72" s="879"/>
      <c r="S72" s="879"/>
      <c r="T72" s="879"/>
      <c r="U72" s="879"/>
      <c r="V72" s="879">
        <v>22</v>
      </c>
      <c r="W72" s="879"/>
      <c r="X72" s="879"/>
      <c r="Y72" s="879"/>
      <c r="Z72" s="879"/>
      <c r="AA72" s="879" t="s">
        <v>587</v>
      </c>
      <c r="AB72" s="879"/>
      <c r="AC72" s="879"/>
      <c r="AD72" s="879"/>
      <c r="AE72" s="879"/>
      <c r="AF72" s="879" t="s">
        <v>587</v>
      </c>
      <c r="AG72" s="879"/>
      <c r="AH72" s="879"/>
      <c r="AI72" s="879"/>
      <c r="AJ72" s="879"/>
      <c r="AK72" s="879">
        <v>22</v>
      </c>
      <c r="AL72" s="879"/>
      <c r="AM72" s="879"/>
      <c r="AN72" s="879"/>
      <c r="AO72" s="879"/>
      <c r="AP72" s="879" t="s">
        <v>587</v>
      </c>
      <c r="AQ72" s="879"/>
      <c r="AR72" s="879"/>
      <c r="AS72" s="879"/>
      <c r="AT72" s="879"/>
      <c r="AU72" s="879" t="s">
        <v>588</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576</v>
      </c>
      <c r="C73" s="922"/>
      <c r="D73" s="922"/>
      <c r="E73" s="922"/>
      <c r="F73" s="922"/>
      <c r="G73" s="922"/>
      <c r="H73" s="922"/>
      <c r="I73" s="922"/>
      <c r="J73" s="922"/>
      <c r="K73" s="922"/>
      <c r="L73" s="922"/>
      <c r="M73" s="922"/>
      <c r="N73" s="922"/>
      <c r="O73" s="922"/>
      <c r="P73" s="923"/>
      <c r="Q73" s="924">
        <v>1740</v>
      </c>
      <c r="R73" s="879"/>
      <c r="S73" s="879"/>
      <c r="T73" s="879"/>
      <c r="U73" s="879"/>
      <c r="V73" s="879">
        <v>1739</v>
      </c>
      <c r="W73" s="879"/>
      <c r="X73" s="879"/>
      <c r="Y73" s="879"/>
      <c r="Z73" s="879"/>
      <c r="AA73" s="879">
        <v>1</v>
      </c>
      <c r="AB73" s="879"/>
      <c r="AC73" s="879"/>
      <c r="AD73" s="879"/>
      <c r="AE73" s="879"/>
      <c r="AF73" s="879" t="s">
        <v>587</v>
      </c>
      <c r="AG73" s="879"/>
      <c r="AH73" s="879"/>
      <c r="AI73" s="879"/>
      <c r="AJ73" s="879"/>
      <c r="AK73" s="879">
        <v>101</v>
      </c>
      <c r="AL73" s="879"/>
      <c r="AM73" s="879"/>
      <c r="AN73" s="879"/>
      <c r="AO73" s="879"/>
      <c r="AP73" s="879">
        <v>4358</v>
      </c>
      <c r="AQ73" s="879"/>
      <c r="AR73" s="879"/>
      <c r="AS73" s="879"/>
      <c r="AT73" s="879"/>
      <c r="AU73" s="879" t="s">
        <v>587</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578</v>
      </c>
      <c r="C74" s="922"/>
      <c r="D74" s="922"/>
      <c r="E74" s="922"/>
      <c r="F74" s="922"/>
      <c r="G74" s="922"/>
      <c r="H74" s="922"/>
      <c r="I74" s="922"/>
      <c r="J74" s="922"/>
      <c r="K74" s="922"/>
      <c r="L74" s="922"/>
      <c r="M74" s="922"/>
      <c r="N74" s="922"/>
      <c r="O74" s="922"/>
      <c r="P74" s="923"/>
      <c r="Q74" s="924">
        <v>975</v>
      </c>
      <c r="R74" s="879"/>
      <c r="S74" s="879"/>
      <c r="T74" s="879"/>
      <c r="U74" s="879"/>
      <c r="V74" s="879">
        <v>946</v>
      </c>
      <c r="W74" s="879"/>
      <c r="X74" s="879"/>
      <c r="Y74" s="879"/>
      <c r="Z74" s="879"/>
      <c r="AA74" s="879">
        <v>29</v>
      </c>
      <c r="AB74" s="879"/>
      <c r="AC74" s="879"/>
      <c r="AD74" s="879"/>
      <c r="AE74" s="879"/>
      <c r="AF74" s="879">
        <v>29</v>
      </c>
      <c r="AG74" s="879"/>
      <c r="AH74" s="879"/>
      <c r="AI74" s="879"/>
      <c r="AJ74" s="879"/>
      <c r="AK74" s="879">
        <v>31</v>
      </c>
      <c r="AL74" s="879"/>
      <c r="AM74" s="879"/>
      <c r="AN74" s="879"/>
      <c r="AO74" s="879"/>
      <c r="AP74" s="879">
        <v>627</v>
      </c>
      <c r="AQ74" s="879"/>
      <c r="AR74" s="879"/>
      <c r="AS74" s="879"/>
      <c r="AT74" s="879"/>
      <c r="AU74" s="879">
        <v>392</v>
      </c>
      <c r="AV74" s="879"/>
      <c r="AW74" s="879"/>
      <c r="AX74" s="879"/>
      <c r="AY74" s="879"/>
      <c r="AZ74" s="925" t="s">
        <v>589</v>
      </c>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579</v>
      </c>
      <c r="C75" s="922"/>
      <c r="D75" s="922"/>
      <c r="E75" s="922"/>
      <c r="F75" s="922"/>
      <c r="G75" s="922"/>
      <c r="H75" s="922"/>
      <c r="I75" s="922"/>
      <c r="J75" s="922"/>
      <c r="K75" s="922"/>
      <c r="L75" s="922"/>
      <c r="M75" s="922"/>
      <c r="N75" s="922"/>
      <c r="O75" s="922"/>
      <c r="P75" s="923"/>
      <c r="Q75" s="927">
        <v>143</v>
      </c>
      <c r="R75" s="928"/>
      <c r="S75" s="928"/>
      <c r="T75" s="928"/>
      <c r="U75" s="878"/>
      <c r="V75" s="929">
        <v>132</v>
      </c>
      <c r="W75" s="928"/>
      <c r="X75" s="928"/>
      <c r="Y75" s="928"/>
      <c r="Z75" s="878"/>
      <c r="AA75" s="929">
        <v>11</v>
      </c>
      <c r="AB75" s="928"/>
      <c r="AC75" s="928"/>
      <c r="AD75" s="928"/>
      <c r="AE75" s="878"/>
      <c r="AF75" s="929">
        <v>11</v>
      </c>
      <c r="AG75" s="928"/>
      <c r="AH75" s="928"/>
      <c r="AI75" s="928"/>
      <c r="AJ75" s="878"/>
      <c r="AK75" s="929" t="s">
        <v>593</v>
      </c>
      <c r="AL75" s="928"/>
      <c r="AM75" s="928"/>
      <c r="AN75" s="928"/>
      <c r="AO75" s="878"/>
      <c r="AP75" s="929" t="s">
        <v>587</v>
      </c>
      <c r="AQ75" s="928"/>
      <c r="AR75" s="928"/>
      <c r="AS75" s="928"/>
      <c r="AT75" s="878"/>
      <c r="AU75" s="929" t="s">
        <v>594</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580</v>
      </c>
      <c r="C76" s="922"/>
      <c r="D76" s="922"/>
      <c r="E76" s="922"/>
      <c r="F76" s="922"/>
      <c r="G76" s="922"/>
      <c r="H76" s="922"/>
      <c r="I76" s="922"/>
      <c r="J76" s="922"/>
      <c r="K76" s="922"/>
      <c r="L76" s="922"/>
      <c r="M76" s="922"/>
      <c r="N76" s="922"/>
      <c r="O76" s="922"/>
      <c r="P76" s="923"/>
      <c r="Q76" s="927">
        <v>351</v>
      </c>
      <c r="R76" s="928"/>
      <c r="S76" s="928"/>
      <c r="T76" s="928"/>
      <c r="U76" s="878"/>
      <c r="V76" s="929">
        <v>218</v>
      </c>
      <c r="W76" s="928"/>
      <c r="X76" s="928"/>
      <c r="Y76" s="928"/>
      <c r="Z76" s="878"/>
      <c r="AA76" s="929">
        <v>133</v>
      </c>
      <c r="AB76" s="928"/>
      <c r="AC76" s="928"/>
      <c r="AD76" s="928"/>
      <c r="AE76" s="878"/>
      <c r="AF76" s="929">
        <v>133</v>
      </c>
      <c r="AG76" s="928"/>
      <c r="AH76" s="928"/>
      <c r="AI76" s="928"/>
      <c r="AJ76" s="878"/>
      <c r="AK76" s="929">
        <v>65</v>
      </c>
      <c r="AL76" s="928"/>
      <c r="AM76" s="928"/>
      <c r="AN76" s="928"/>
      <c r="AO76" s="878"/>
      <c r="AP76" s="929" t="s">
        <v>587</v>
      </c>
      <c r="AQ76" s="928"/>
      <c r="AR76" s="928"/>
      <c r="AS76" s="928"/>
      <c r="AT76" s="878"/>
      <c r="AU76" s="929" t="s">
        <v>587</v>
      </c>
      <c r="AV76" s="928"/>
      <c r="AW76" s="928"/>
      <c r="AX76" s="928"/>
      <c r="AY76" s="878"/>
      <c r="AZ76" s="925" t="s">
        <v>595</v>
      </c>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t="s">
        <v>581</v>
      </c>
      <c r="C77" s="922"/>
      <c r="D77" s="922"/>
      <c r="E77" s="922"/>
      <c r="F77" s="922"/>
      <c r="G77" s="922"/>
      <c r="H77" s="922"/>
      <c r="I77" s="922"/>
      <c r="J77" s="922"/>
      <c r="K77" s="922"/>
      <c r="L77" s="922"/>
      <c r="M77" s="922"/>
      <c r="N77" s="922"/>
      <c r="O77" s="922"/>
      <c r="P77" s="923"/>
      <c r="Q77" s="927">
        <v>200866</v>
      </c>
      <c r="R77" s="928"/>
      <c r="S77" s="928"/>
      <c r="T77" s="928"/>
      <c r="U77" s="878"/>
      <c r="V77" s="929">
        <v>188873</v>
      </c>
      <c r="W77" s="928"/>
      <c r="X77" s="928"/>
      <c r="Y77" s="928"/>
      <c r="Z77" s="878"/>
      <c r="AA77" s="929">
        <v>11994</v>
      </c>
      <c r="AB77" s="928"/>
      <c r="AC77" s="928"/>
      <c r="AD77" s="928"/>
      <c r="AE77" s="878"/>
      <c r="AF77" s="929">
        <v>11994</v>
      </c>
      <c r="AG77" s="928"/>
      <c r="AH77" s="928"/>
      <c r="AI77" s="928"/>
      <c r="AJ77" s="878"/>
      <c r="AK77" s="929" t="s">
        <v>587</v>
      </c>
      <c r="AL77" s="928"/>
      <c r="AM77" s="928"/>
      <c r="AN77" s="928"/>
      <c r="AO77" s="878"/>
      <c r="AP77" s="929" t="s">
        <v>596</v>
      </c>
      <c r="AQ77" s="928"/>
      <c r="AR77" s="928"/>
      <c r="AS77" s="928"/>
      <c r="AT77" s="878"/>
      <c r="AU77" s="929" t="s">
        <v>587</v>
      </c>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t="s">
        <v>582</v>
      </c>
      <c r="C78" s="922"/>
      <c r="D78" s="922"/>
      <c r="E78" s="922"/>
      <c r="F78" s="922"/>
      <c r="G78" s="922"/>
      <c r="H78" s="922"/>
      <c r="I78" s="922"/>
      <c r="J78" s="922"/>
      <c r="K78" s="922"/>
      <c r="L78" s="922"/>
      <c r="M78" s="922"/>
      <c r="N78" s="922"/>
      <c r="O78" s="922"/>
      <c r="P78" s="923"/>
      <c r="Q78" s="924">
        <v>24</v>
      </c>
      <c r="R78" s="879"/>
      <c r="S78" s="879"/>
      <c r="T78" s="879"/>
      <c r="U78" s="879"/>
      <c r="V78" s="879">
        <v>24</v>
      </c>
      <c r="W78" s="879"/>
      <c r="X78" s="879"/>
      <c r="Y78" s="879"/>
      <c r="Z78" s="879"/>
      <c r="AA78" s="879">
        <v>0</v>
      </c>
      <c r="AB78" s="879"/>
      <c r="AC78" s="879"/>
      <c r="AD78" s="879"/>
      <c r="AE78" s="879"/>
      <c r="AF78" s="879">
        <v>0</v>
      </c>
      <c r="AG78" s="879"/>
      <c r="AH78" s="879"/>
      <c r="AI78" s="879"/>
      <c r="AJ78" s="879"/>
      <c r="AK78" s="879" t="s">
        <v>587</v>
      </c>
      <c r="AL78" s="879"/>
      <c r="AM78" s="879"/>
      <c r="AN78" s="879"/>
      <c r="AO78" s="879"/>
      <c r="AP78" s="879" t="s">
        <v>587</v>
      </c>
      <c r="AQ78" s="879"/>
      <c r="AR78" s="879"/>
      <c r="AS78" s="879"/>
      <c r="AT78" s="879"/>
      <c r="AU78" s="879" t="s">
        <v>587</v>
      </c>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376</v>
      </c>
      <c r="B88" s="838" t="s">
        <v>412</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12172</v>
      </c>
      <c r="AG88" s="890"/>
      <c r="AH88" s="890"/>
      <c r="AI88" s="890"/>
      <c r="AJ88" s="890"/>
      <c r="AK88" s="887"/>
      <c r="AL88" s="887"/>
      <c r="AM88" s="887"/>
      <c r="AN88" s="887"/>
      <c r="AO88" s="887"/>
      <c r="AP88" s="890">
        <v>5142</v>
      </c>
      <c r="AQ88" s="890"/>
      <c r="AR88" s="890"/>
      <c r="AS88" s="890"/>
      <c r="AT88" s="890"/>
      <c r="AU88" s="890">
        <v>1036</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376</v>
      </c>
      <c r="BR102" s="838" t="s">
        <v>413</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40</v>
      </c>
      <c r="CS102" s="898"/>
      <c r="CT102" s="898"/>
      <c r="CU102" s="898"/>
      <c r="CV102" s="941"/>
      <c r="CW102" s="940">
        <v>165</v>
      </c>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414</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415</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418</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419</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420</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421</v>
      </c>
      <c r="AB109" s="943"/>
      <c r="AC109" s="943"/>
      <c r="AD109" s="943"/>
      <c r="AE109" s="944"/>
      <c r="AF109" s="942" t="s">
        <v>422</v>
      </c>
      <c r="AG109" s="943"/>
      <c r="AH109" s="943"/>
      <c r="AI109" s="943"/>
      <c r="AJ109" s="944"/>
      <c r="AK109" s="942" t="s">
        <v>291</v>
      </c>
      <c r="AL109" s="943"/>
      <c r="AM109" s="943"/>
      <c r="AN109" s="943"/>
      <c r="AO109" s="944"/>
      <c r="AP109" s="942" t="s">
        <v>423</v>
      </c>
      <c r="AQ109" s="943"/>
      <c r="AR109" s="943"/>
      <c r="AS109" s="943"/>
      <c r="AT109" s="945"/>
      <c r="AU109" s="962" t="s">
        <v>420</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421</v>
      </c>
      <c r="BR109" s="943"/>
      <c r="BS109" s="943"/>
      <c r="BT109" s="943"/>
      <c r="BU109" s="944"/>
      <c r="BV109" s="942" t="s">
        <v>422</v>
      </c>
      <c r="BW109" s="943"/>
      <c r="BX109" s="943"/>
      <c r="BY109" s="943"/>
      <c r="BZ109" s="944"/>
      <c r="CA109" s="942" t="s">
        <v>291</v>
      </c>
      <c r="CB109" s="943"/>
      <c r="CC109" s="943"/>
      <c r="CD109" s="943"/>
      <c r="CE109" s="944"/>
      <c r="CF109" s="963" t="s">
        <v>423</v>
      </c>
      <c r="CG109" s="963"/>
      <c r="CH109" s="963"/>
      <c r="CI109" s="963"/>
      <c r="CJ109" s="963"/>
      <c r="CK109" s="942" t="s">
        <v>424</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421</v>
      </c>
      <c r="DH109" s="943"/>
      <c r="DI109" s="943"/>
      <c r="DJ109" s="943"/>
      <c r="DK109" s="944"/>
      <c r="DL109" s="942" t="s">
        <v>422</v>
      </c>
      <c r="DM109" s="943"/>
      <c r="DN109" s="943"/>
      <c r="DO109" s="943"/>
      <c r="DP109" s="944"/>
      <c r="DQ109" s="942" t="s">
        <v>291</v>
      </c>
      <c r="DR109" s="943"/>
      <c r="DS109" s="943"/>
      <c r="DT109" s="943"/>
      <c r="DU109" s="944"/>
      <c r="DV109" s="942" t="s">
        <v>423</v>
      </c>
      <c r="DW109" s="943"/>
      <c r="DX109" s="943"/>
      <c r="DY109" s="943"/>
      <c r="DZ109" s="945"/>
    </row>
    <row r="110" spans="1:131" s="248" customFormat="1" ht="26.25" customHeight="1" x14ac:dyDescent="0.15">
      <c r="A110" s="946" t="s">
        <v>425</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2461785</v>
      </c>
      <c r="AB110" s="950"/>
      <c r="AC110" s="950"/>
      <c r="AD110" s="950"/>
      <c r="AE110" s="951"/>
      <c r="AF110" s="952">
        <v>2375274</v>
      </c>
      <c r="AG110" s="950"/>
      <c r="AH110" s="950"/>
      <c r="AI110" s="950"/>
      <c r="AJ110" s="951"/>
      <c r="AK110" s="952">
        <v>2343317</v>
      </c>
      <c r="AL110" s="950"/>
      <c r="AM110" s="950"/>
      <c r="AN110" s="950"/>
      <c r="AO110" s="951"/>
      <c r="AP110" s="953">
        <v>27.7</v>
      </c>
      <c r="AQ110" s="954"/>
      <c r="AR110" s="954"/>
      <c r="AS110" s="954"/>
      <c r="AT110" s="955"/>
      <c r="AU110" s="956" t="s">
        <v>59</v>
      </c>
      <c r="AV110" s="957"/>
      <c r="AW110" s="957"/>
      <c r="AX110" s="957"/>
      <c r="AY110" s="957"/>
      <c r="AZ110" s="998" t="s">
        <v>426</v>
      </c>
      <c r="BA110" s="947"/>
      <c r="BB110" s="947"/>
      <c r="BC110" s="947"/>
      <c r="BD110" s="947"/>
      <c r="BE110" s="947"/>
      <c r="BF110" s="947"/>
      <c r="BG110" s="947"/>
      <c r="BH110" s="947"/>
      <c r="BI110" s="947"/>
      <c r="BJ110" s="947"/>
      <c r="BK110" s="947"/>
      <c r="BL110" s="947"/>
      <c r="BM110" s="947"/>
      <c r="BN110" s="947"/>
      <c r="BO110" s="947"/>
      <c r="BP110" s="948"/>
      <c r="BQ110" s="984">
        <v>23358662</v>
      </c>
      <c r="BR110" s="985"/>
      <c r="BS110" s="985"/>
      <c r="BT110" s="985"/>
      <c r="BU110" s="985"/>
      <c r="BV110" s="985">
        <v>24725946</v>
      </c>
      <c r="BW110" s="985"/>
      <c r="BX110" s="985"/>
      <c r="BY110" s="985"/>
      <c r="BZ110" s="985"/>
      <c r="CA110" s="985">
        <v>22713839</v>
      </c>
      <c r="CB110" s="985"/>
      <c r="CC110" s="985"/>
      <c r="CD110" s="985"/>
      <c r="CE110" s="985"/>
      <c r="CF110" s="999">
        <v>268.3</v>
      </c>
      <c r="CG110" s="1000"/>
      <c r="CH110" s="1000"/>
      <c r="CI110" s="1000"/>
      <c r="CJ110" s="1000"/>
      <c r="CK110" s="1001" t="s">
        <v>427</v>
      </c>
      <c r="CL110" s="1002"/>
      <c r="CM110" s="981" t="s">
        <v>428</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429</v>
      </c>
      <c r="DH110" s="985"/>
      <c r="DI110" s="985"/>
      <c r="DJ110" s="985"/>
      <c r="DK110" s="985"/>
      <c r="DL110" s="985" t="s">
        <v>430</v>
      </c>
      <c r="DM110" s="985"/>
      <c r="DN110" s="985"/>
      <c r="DO110" s="985"/>
      <c r="DP110" s="985"/>
      <c r="DQ110" s="985" t="s">
        <v>431</v>
      </c>
      <c r="DR110" s="985"/>
      <c r="DS110" s="985"/>
      <c r="DT110" s="985"/>
      <c r="DU110" s="985"/>
      <c r="DV110" s="986" t="s">
        <v>431</v>
      </c>
      <c r="DW110" s="986"/>
      <c r="DX110" s="986"/>
      <c r="DY110" s="986"/>
      <c r="DZ110" s="987"/>
    </row>
    <row r="111" spans="1:131" s="248" customFormat="1" ht="26.25" customHeight="1" x14ac:dyDescent="0.15">
      <c r="A111" s="988" t="s">
        <v>432</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430</v>
      </c>
      <c r="AB111" s="992"/>
      <c r="AC111" s="992"/>
      <c r="AD111" s="992"/>
      <c r="AE111" s="993"/>
      <c r="AF111" s="994" t="s">
        <v>431</v>
      </c>
      <c r="AG111" s="992"/>
      <c r="AH111" s="992"/>
      <c r="AI111" s="992"/>
      <c r="AJ111" s="993"/>
      <c r="AK111" s="994" t="s">
        <v>430</v>
      </c>
      <c r="AL111" s="992"/>
      <c r="AM111" s="992"/>
      <c r="AN111" s="992"/>
      <c r="AO111" s="993"/>
      <c r="AP111" s="995" t="s">
        <v>433</v>
      </c>
      <c r="AQ111" s="996"/>
      <c r="AR111" s="996"/>
      <c r="AS111" s="996"/>
      <c r="AT111" s="997"/>
      <c r="AU111" s="958"/>
      <c r="AV111" s="959"/>
      <c r="AW111" s="959"/>
      <c r="AX111" s="959"/>
      <c r="AY111" s="959"/>
      <c r="AZ111" s="1007" t="s">
        <v>434</v>
      </c>
      <c r="BA111" s="1008"/>
      <c r="BB111" s="1008"/>
      <c r="BC111" s="1008"/>
      <c r="BD111" s="1008"/>
      <c r="BE111" s="1008"/>
      <c r="BF111" s="1008"/>
      <c r="BG111" s="1008"/>
      <c r="BH111" s="1008"/>
      <c r="BI111" s="1008"/>
      <c r="BJ111" s="1008"/>
      <c r="BK111" s="1008"/>
      <c r="BL111" s="1008"/>
      <c r="BM111" s="1008"/>
      <c r="BN111" s="1008"/>
      <c r="BO111" s="1008"/>
      <c r="BP111" s="1009"/>
      <c r="BQ111" s="977" t="s">
        <v>429</v>
      </c>
      <c r="BR111" s="978"/>
      <c r="BS111" s="978"/>
      <c r="BT111" s="978"/>
      <c r="BU111" s="978"/>
      <c r="BV111" s="978" t="s">
        <v>435</v>
      </c>
      <c r="BW111" s="978"/>
      <c r="BX111" s="978"/>
      <c r="BY111" s="978"/>
      <c r="BZ111" s="978"/>
      <c r="CA111" s="978" t="s">
        <v>431</v>
      </c>
      <c r="CB111" s="978"/>
      <c r="CC111" s="978"/>
      <c r="CD111" s="978"/>
      <c r="CE111" s="978"/>
      <c r="CF111" s="972" t="s">
        <v>429</v>
      </c>
      <c r="CG111" s="973"/>
      <c r="CH111" s="973"/>
      <c r="CI111" s="973"/>
      <c r="CJ111" s="973"/>
      <c r="CK111" s="1003"/>
      <c r="CL111" s="1004"/>
      <c r="CM111" s="974" t="s">
        <v>436</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429</v>
      </c>
      <c r="DH111" s="978"/>
      <c r="DI111" s="978"/>
      <c r="DJ111" s="978"/>
      <c r="DK111" s="978"/>
      <c r="DL111" s="978" t="s">
        <v>402</v>
      </c>
      <c r="DM111" s="978"/>
      <c r="DN111" s="978"/>
      <c r="DO111" s="978"/>
      <c r="DP111" s="978"/>
      <c r="DQ111" s="978" t="s">
        <v>429</v>
      </c>
      <c r="DR111" s="978"/>
      <c r="DS111" s="978"/>
      <c r="DT111" s="978"/>
      <c r="DU111" s="978"/>
      <c r="DV111" s="979" t="s">
        <v>431</v>
      </c>
      <c r="DW111" s="979"/>
      <c r="DX111" s="979"/>
      <c r="DY111" s="979"/>
      <c r="DZ111" s="980"/>
    </row>
    <row r="112" spans="1:131" s="248" customFormat="1" ht="26.25" customHeight="1" x14ac:dyDescent="0.15">
      <c r="A112" s="1010" t="s">
        <v>437</v>
      </c>
      <c r="B112" s="1011"/>
      <c r="C112" s="1008" t="s">
        <v>438</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429</v>
      </c>
      <c r="AB112" s="1017"/>
      <c r="AC112" s="1017"/>
      <c r="AD112" s="1017"/>
      <c r="AE112" s="1018"/>
      <c r="AF112" s="1019" t="s">
        <v>429</v>
      </c>
      <c r="AG112" s="1017"/>
      <c r="AH112" s="1017"/>
      <c r="AI112" s="1017"/>
      <c r="AJ112" s="1018"/>
      <c r="AK112" s="1019" t="s">
        <v>429</v>
      </c>
      <c r="AL112" s="1017"/>
      <c r="AM112" s="1017"/>
      <c r="AN112" s="1017"/>
      <c r="AO112" s="1018"/>
      <c r="AP112" s="1020" t="s">
        <v>439</v>
      </c>
      <c r="AQ112" s="1021"/>
      <c r="AR112" s="1021"/>
      <c r="AS112" s="1021"/>
      <c r="AT112" s="1022"/>
      <c r="AU112" s="958"/>
      <c r="AV112" s="959"/>
      <c r="AW112" s="959"/>
      <c r="AX112" s="959"/>
      <c r="AY112" s="959"/>
      <c r="AZ112" s="1007" t="s">
        <v>440</v>
      </c>
      <c r="BA112" s="1008"/>
      <c r="BB112" s="1008"/>
      <c r="BC112" s="1008"/>
      <c r="BD112" s="1008"/>
      <c r="BE112" s="1008"/>
      <c r="BF112" s="1008"/>
      <c r="BG112" s="1008"/>
      <c r="BH112" s="1008"/>
      <c r="BI112" s="1008"/>
      <c r="BJ112" s="1008"/>
      <c r="BK112" s="1008"/>
      <c r="BL112" s="1008"/>
      <c r="BM112" s="1008"/>
      <c r="BN112" s="1008"/>
      <c r="BO112" s="1008"/>
      <c r="BP112" s="1009"/>
      <c r="BQ112" s="977">
        <v>6554149</v>
      </c>
      <c r="BR112" s="978"/>
      <c r="BS112" s="978"/>
      <c r="BT112" s="978"/>
      <c r="BU112" s="978"/>
      <c r="BV112" s="978">
        <v>6599598</v>
      </c>
      <c r="BW112" s="978"/>
      <c r="BX112" s="978"/>
      <c r="BY112" s="978"/>
      <c r="BZ112" s="978"/>
      <c r="CA112" s="978">
        <v>4529381</v>
      </c>
      <c r="CB112" s="978"/>
      <c r="CC112" s="978"/>
      <c r="CD112" s="978"/>
      <c r="CE112" s="978"/>
      <c r="CF112" s="972">
        <v>53.5</v>
      </c>
      <c r="CG112" s="973"/>
      <c r="CH112" s="973"/>
      <c r="CI112" s="973"/>
      <c r="CJ112" s="973"/>
      <c r="CK112" s="1003"/>
      <c r="CL112" s="1004"/>
      <c r="CM112" s="974" t="s">
        <v>441</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430</v>
      </c>
      <c r="DH112" s="978"/>
      <c r="DI112" s="978"/>
      <c r="DJ112" s="978"/>
      <c r="DK112" s="978"/>
      <c r="DL112" s="978" t="s">
        <v>442</v>
      </c>
      <c r="DM112" s="978"/>
      <c r="DN112" s="978"/>
      <c r="DO112" s="978"/>
      <c r="DP112" s="978"/>
      <c r="DQ112" s="978" t="s">
        <v>435</v>
      </c>
      <c r="DR112" s="978"/>
      <c r="DS112" s="978"/>
      <c r="DT112" s="978"/>
      <c r="DU112" s="978"/>
      <c r="DV112" s="979" t="s">
        <v>429</v>
      </c>
      <c r="DW112" s="979"/>
      <c r="DX112" s="979"/>
      <c r="DY112" s="979"/>
      <c r="DZ112" s="980"/>
    </row>
    <row r="113" spans="1:130" s="248" customFormat="1" ht="26.25" customHeight="1" x14ac:dyDescent="0.15">
      <c r="A113" s="1012"/>
      <c r="B113" s="1013"/>
      <c r="C113" s="1008" t="s">
        <v>443</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553227</v>
      </c>
      <c r="AB113" s="992"/>
      <c r="AC113" s="992"/>
      <c r="AD113" s="992"/>
      <c r="AE113" s="993"/>
      <c r="AF113" s="994">
        <v>557728</v>
      </c>
      <c r="AG113" s="992"/>
      <c r="AH113" s="992"/>
      <c r="AI113" s="992"/>
      <c r="AJ113" s="993"/>
      <c r="AK113" s="994">
        <v>400207</v>
      </c>
      <c r="AL113" s="992"/>
      <c r="AM113" s="992"/>
      <c r="AN113" s="992"/>
      <c r="AO113" s="993"/>
      <c r="AP113" s="995">
        <v>4.7</v>
      </c>
      <c r="AQ113" s="996"/>
      <c r="AR113" s="996"/>
      <c r="AS113" s="996"/>
      <c r="AT113" s="997"/>
      <c r="AU113" s="958"/>
      <c r="AV113" s="959"/>
      <c r="AW113" s="959"/>
      <c r="AX113" s="959"/>
      <c r="AY113" s="959"/>
      <c r="AZ113" s="1007" t="s">
        <v>444</v>
      </c>
      <c r="BA113" s="1008"/>
      <c r="BB113" s="1008"/>
      <c r="BC113" s="1008"/>
      <c r="BD113" s="1008"/>
      <c r="BE113" s="1008"/>
      <c r="BF113" s="1008"/>
      <c r="BG113" s="1008"/>
      <c r="BH113" s="1008"/>
      <c r="BI113" s="1008"/>
      <c r="BJ113" s="1008"/>
      <c r="BK113" s="1008"/>
      <c r="BL113" s="1008"/>
      <c r="BM113" s="1008"/>
      <c r="BN113" s="1008"/>
      <c r="BO113" s="1008"/>
      <c r="BP113" s="1009"/>
      <c r="BQ113" s="977">
        <v>980303</v>
      </c>
      <c r="BR113" s="978"/>
      <c r="BS113" s="978"/>
      <c r="BT113" s="978"/>
      <c r="BU113" s="978"/>
      <c r="BV113" s="978">
        <v>1050203</v>
      </c>
      <c r="BW113" s="978"/>
      <c r="BX113" s="978"/>
      <c r="BY113" s="978"/>
      <c r="BZ113" s="978"/>
      <c r="CA113" s="978">
        <v>1036486</v>
      </c>
      <c r="CB113" s="978"/>
      <c r="CC113" s="978"/>
      <c r="CD113" s="978"/>
      <c r="CE113" s="978"/>
      <c r="CF113" s="972">
        <v>12.2</v>
      </c>
      <c r="CG113" s="973"/>
      <c r="CH113" s="973"/>
      <c r="CI113" s="973"/>
      <c r="CJ113" s="973"/>
      <c r="CK113" s="1003"/>
      <c r="CL113" s="1004"/>
      <c r="CM113" s="974" t="s">
        <v>445</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435</v>
      </c>
      <c r="DH113" s="1017"/>
      <c r="DI113" s="1017"/>
      <c r="DJ113" s="1017"/>
      <c r="DK113" s="1018"/>
      <c r="DL113" s="1019" t="s">
        <v>430</v>
      </c>
      <c r="DM113" s="1017"/>
      <c r="DN113" s="1017"/>
      <c r="DO113" s="1017"/>
      <c r="DP113" s="1018"/>
      <c r="DQ113" s="1019" t="s">
        <v>442</v>
      </c>
      <c r="DR113" s="1017"/>
      <c r="DS113" s="1017"/>
      <c r="DT113" s="1017"/>
      <c r="DU113" s="1018"/>
      <c r="DV113" s="1020" t="s">
        <v>435</v>
      </c>
      <c r="DW113" s="1021"/>
      <c r="DX113" s="1021"/>
      <c r="DY113" s="1021"/>
      <c r="DZ113" s="1022"/>
    </row>
    <row r="114" spans="1:130" s="248" customFormat="1" ht="26.25" customHeight="1" x14ac:dyDescent="0.15">
      <c r="A114" s="1012"/>
      <c r="B114" s="1013"/>
      <c r="C114" s="1008" t="s">
        <v>446</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103719</v>
      </c>
      <c r="AB114" s="1017"/>
      <c r="AC114" s="1017"/>
      <c r="AD114" s="1017"/>
      <c r="AE114" s="1018"/>
      <c r="AF114" s="1019">
        <v>105120</v>
      </c>
      <c r="AG114" s="1017"/>
      <c r="AH114" s="1017"/>
      <c r="AI114" s="1017"/>
      <c r="AJ114" s="1018"/>
      <c r="AK114" s="1019">
        <v>129822</v>
      </c>
      <c r="AL114" s="1017"/>
      <c r="AM114" s="1017"/>
      <c r="AN114" s="1017"/>
      <c r="AO114" s="1018"/>
      <c r="AP114" s="1020">
        <v>1.5</v>
      </c>
      <c r="AQ114" s="1021"/>
      <c r="AR114" s="1021"/>
      <c r="AS114" s="1021"/>
      <c r="AT114" s="1022"/>
      <c r="AU114" s="958"/>
      <c r="AV114" s="959"/>
      <c r="AW114" s="959"/>
      <c r="AX114" s="959"/>
      <c r="AY114" s="959"/>
      <c r="AZ114" s="1007" t="s">
        <v>447</v>
      </c>
      <c r="BA114" s="1008"/>
      <c r="BB114" s="1008"/>
      <c r="BC114" s="1008"/>
      <c r="BD114" s="1008"/>
      <c r="BE114" s="1008"/>
      <c r="BF114" s="1008"/>
      <c r="BG114" s="1008"/>
      <c r="BH114" s="1008"/>
      <c r="BI114" s="1008"/>
      <c r="BJ114" s="1008"/>
      <c r="BK114" s="1008"/>
      <c r="BL114" s="1008"/>
      <c r="BM114" s="1008"/>
      <c r="BN114" s="1008"/>
      <c r="BO114" s="1008"/>
      <c r="BP114" s="1009"/>
      <c r="BQ114" s="977">
        <v>2774104</v>
      </c>
      <c r="BR114" s="978"/>
      <c r="BS114" s="978"/>
      <c r="BT114" s="978"/>
      <c r="BU114" s="978"/>
      <c r="BV114" s="978">
        <v>2753094</v>
      </c>
      <c r="BW114" s="978"/>
      <c r="BX114" s="978"/>
      <c r="BY114" s="978"/>
      <c r="BZ114" s="978"/>
      <c r="CA114" s="978">
        <v>2822180</v>
      </c>
      <c r="CB114" s="978"/>
      <c r="CC114" s="978"/>
      <c r="CD114" s="978"/>
      <c r="CE114" s="978"/>
      <c r="CF114" s="972">
        <v>33.299999999999997</v>
      </c>
      <c r="CG114" s="973"/>
      <c r="CH114" s="973"/>
      <c r="CI114" s="973"/>
      <c r="CJ114" s="973"/>
      <c r="CK114" s="1003"/>
      <c r="CL114" s="1004"/>
      <c r="CM114" s="974" t="s">
        <v>448</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430</v>
      </c>
      <c r="DH114" s="1017"/>
      <c r="DI114" s="1017"/>
      <c r="DJ114" s="1017"/>
      <c r="DK114" s="1018"/>
      <c r="DL114" s="1019" t="s">
        <v>429</v>
      </c>
      <c r="DM114" s="1017"/>
      <c r="DN114" s="1017"/>
      <c r="DO114" s="1017"/>
      <c r="DP114" s="1018"/>
      <c r="DQ114" s="1019" t="s">
        <v>429</v>
      </c>
      <c r="DR114" s="1017"/>
      <c r="DS114" s="1017"/>
      <c r="DT114" s="1017"/>
      <c r="DU114" s="1018"/>
      <c r="DV114" s="1020" t="s">
        <v>429</v>
      </c>
      <c r="DW114" s="1021"/>
      <c r="DX114" s="1021"/>
      <c r="DY114" s="1021"/>
      <c r="DZ114" s="1022"/>
    </row>
    <row r="115" spans="1:130" s="248" customFormat="1" ht="26.25" customHeight="1" x14ac:dyDescent="0.15">
      <c r="A115" s="1012"/>
      <c r="B115" s="1013"/>
      <c r="C115" s="1008" t="s">
        <v>449</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430</v>
      </c>
      <c r="AB115" s="992"/>
      <c r="AC115" s="992"/>
      <c r="AD115" s="992"/>
      <c r="AE115" s="993"/>
      <c r="AF115" s="994" t="s">
        <v>430</v>
      </c>
      <c r="AG115" s="992"/>
      <c r="AH115" s="992"/>
      <c r="AI115" s="992"/>
      <c r="AJ115" s="993"/>
      <c r="AK115" s="994" t="s">
        <v>429</v>
      </c>
      <c r="AL115" s="992"/>
      <c r="AM115" s="992"/>
      <c r="AN115" s="992"/>
      <c r="AO115" s="993"/>
      <c r="AP115" s="995" t="s">
        <v>435</v>
      </c>
      <c r="AQ115" s="996"/>
      <c r="AR115" s="996"/>
      <c r="AS115" s="996"/>
      <c r="AT115" s="997"/>
      <c r="AU115" s="958"/>
      <c r="AV115" s="959"/>
      <c r="AW115" s="959"/>
      <c r="AX115" s="959"/>
      <c r="AY115" s="959"/>
      <c r="AZ115" s="1007" t="s">
        <v>450</v>
      </c>
      <c r="BA115" s="1008"/>
      <c r="BB115" s="1008"/>
      <c r="BC115" s="1008"/>
      <c r="BD115" s="1008"/>
      <c r="BE115" s="1008"/>
      <c r="BF115" s="1008"/>
      <c r="BG115" s="1008"/>
      <c r="BH115" s="1008"/>
      <c r="BI115" s="1008"/>
      <c r="BJ115" s="1008"/>
      <c r="BK115" s="1008"/>
      <c r="BL115" s="1008"/>
      <c r="BM115" s="1008"/>
      <c r="BN115" s="1008"/>
      <c r="BO115" s="1008"/>
      <c r="BP115" s="1009"/>
      <c r="BQ115" s="977">
        <v>249</v>
      </c>
      <c r="BR115" s="978"/>
      <c r="BS115" s="978"/>
      <c r="BT115" s="978"/>
      <c r="BU115" s="978"/>
      <c r="BV115" s="978">
        <v>147</v>
      </c>
      <c r="BW115" s="978"/>
      <c r="BX115" s="978"/>
      <c r="BY115" s="978"/>
      <c r="BZ115" s="978"/>
      <c r="CA115" s="978">
        <v>76</v>
      </c>
      <c r="CB115" s="978"/>
      <c r="CC115" s="978"/>
      <c r="CD115" s="978"/>
      <c r="CE115" s="978"/>
      <c r="CF115" s="972">
        <v>0</v>
      </c>
      <c r="CG115" s="973"/>
      <c r="CH115" s="973"/>
      <c r="CI115" s="973"/>
      <c r="CJ115" s="973"/>
      <c r="CK115" s="1003"/>
      <c r="CL115" s="1004"/>
      <c r="CM115" s="1007" t="s">
        <v>451</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429</v>
      </c>
      <c r="DH115" s="1017"/>
      <c r="DI115" s="1017"/>
      <c r="DJ115" s="1017"/>
      <c r="DK115" s="1018"/>
      <c r="DL115" s="1019" t="s">
        <v>452</v>
      </c>
      <c r="DM115" s="1017"/>
      <c r="DN115" s="1017"/>
      <c r="DO115" s="1017"/>
      <c r="DP115" s="1018"/>
      <c r="DQ115" s="1019" t="s">
        <v>442</v>
      </c>
      <c r="DR115" s="1017"/>
      <c r="DS115" s="1017"/>
      <c r="DT115" s="1017"/>
      <c r="DU115" s="1018"/>
      <c r="DV115" s="1020" t="s">
        <v>429</v>
      </c>
      <c r="DW115" s="1021"/>
      <c r="DX115" s="1021"/>
      <c r="DY115" s="1021"/>
      <c r="DZ115" s="1022"/>
    </row>
    <row r="116" spans="1:130" s="248" customFormat="1" ht="26.25" customHeight="1" x14ac:dyDescent="0.15">
      <c r="A116" s="1014"/>
      <c r="B116" s="1015"/>
      <c r="C116" s="1023" t="s">
        <v>453</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429</v>
      </c>
      <c r="AB116" s="1017"/>
      <c r="AC116" s="1017"/>
      <c r="AD116" s="1017"/>
      <c r="AE116" s="1018"/>
      <c r="AF116" s="1019" t="s">
        <v>442</v>
      </c>
      <c r="AG116" s="1017"/>
      <c r="AH116" s="1017"/>
      <c r="AI116" s="1017"/>
      <c r="AJ116" s="1018"/>
      <c r="AK116" s="1019">
        <v>44</v>
      </c>
      <c r="AL116" s="1017"/>
      <c r="AM116" s="1017"/>
      <c r="AN116" s="1017"/>
      <c r="AO116" s="1018"/>
      <c r="AP116" s="1020">
        <v>0</v>
      </c>
      <c r="AQ116" s="1021"/>
      <c r="AR116" s="1021"/>
      <c r="AS116" s="1021"/>
      <c r="AT116" s="1022"/>
      <c r="AU116" s="958"/>
      <c r="AV116" s="959"/>
      <c r="AW116" s="959"/>
      <c r="AX116" s="959"/>
      <c r="AY116" s="959"/>
      <c r="AZ116" s="1025" t="s">
        <v>454</v>
      </c>
      <c r="BA116" s="1026"/>
      <c r="BB116" s="1026"/>
      <c r="BC116" s="1026"/>
      <c r="BD116" s="1026"/>
      <c r="BE116" s="1026"/>
      <c r="BF116" s="1026"/>
      <c r="BG116" s="1026"/>
      <c r="BH116" s="1026"/>
      <c r="BI116" s="1026"/>
      <c r="BJ116" s="1026"/>
      <c r="BK116" s="1026"/>
      <c r="BL116" s="1026"/>
      <c r="BM116" s="1026"/>
      <c r="BN116" s="1026"/>
      <c r="BO116" s="1026"/>
      <c r="BP116" s="1027"/>
      <c r="BQ116" s="977" t="s">
        <v>430</v>
      </c>
      <c r="BR116" s="978"/>
      <c r="BS116" s="978"/>
      <c r="BT116" s="978"/>
      <c r="BU116" s="978"/>
      <c r="BV116" s="978" t="s">
        <v>442</v>
      </c>
      <c r="BW116" s="978"/>
      <c r="BX116" s="978"/>
      <c r="BY116" s="978"/>
      <c r="BZ116" s="978"/>
      <c r="CA116" s="978" t="s">
        <v>431</v>
      </c>
      <c r="CB116" s="978"/>
      <c r="CC116" s="978"/>
      <c r="CD116" s="978"/>
      <c r="CE116" s="978"/>
      <c r="CF116" s="972" t="s">
        <v>435</v>
      </c>
      <c r="CG116" s="973"/>
      <c r="CH116" s="973"/>
      <c r="CI116" s="973"/>
      <c r="CJ116" s="973"/>
      <c r="CK116" s="1003"/>
      <c r="CL116" s="1004"/>
      <c r="CM116" s="974" t="s">
        <v>455</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456</v>
      </c>
      <c r="DH116" s="1017"/>
      <c r="DI116" s="1017"/>
      <c r="DJ116" s="1017"/>
      <c r="DK116" s="1018"/>
      <c r="DL116" s="1019" t="s">
        <v>402</v>
      </c>
      <c r="DM116" s="1017"/>
      <c r="DN116" s="1017"/>
      <c r="DO116" s="1017"/>
      <c r="DP116" s="1018"/>
      <c r="DQ116" s="1019" t="s">
        <v>429</v>
      </c>
      <c r="DR116" s="1017"/>
      <c r="DS116" s="1017"/>
      <c r="DT116" s="1017"/>
      <c r="DU116" s="1018"/>
      <c r="DV116" s="1020" t="s">
        <v>435</v>
      </c>
      <c r="DW116" s="1021"/>
      <c r="DX116" s="1021"/>
      <c r="DY116" s="1021"/>
      <c r="DZ116" s="1022"/>
    </row>
    <row r="117" spans="1:130" s="248" customFormat="1" ht="26.25" customHeight="1" x14ac:dyDescent="0.15">
      <c r="A117" s="962" t="s">
        <v>171</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457</v>
      </c>
      <c r="Z117" s="944"/>
      <c r="AA117" s="1034">
        <v>3118731</v>
      </c>
      <c r="AB117" s="1035"/>
      <c r="AC117" s="1035"/>
      <c r="AD117" s="1035"/>
      <c r="AE117" s="1036"/>
      <c r="AF117" s="1037">
        <v>3038122</v>
      </c>
      <c r="AG117" s="1035"/>
      <c r="AH117" s="1035"/>
      <c r="AI117" s="1035"/>
      <c r="AJ117" s="1036"/>
      <c r="AK117" s="1037">
        <v>2873390</v>
      </c>
      <c r="AL117" s="1035"/>
      <c r="AM117" s="1035"/>
      <c r="AN117" s="1035"/>
      <c r="AO117" s="1036"/>
      <c r="AP117" s="1038"/>
      <c r="AQ117" s="1039"/>
      <c r="AR117" s="1039"/>
      <c r="AS117" s="1039"/>
      <c r="AT117" s="1040"/>
      <c r="AU117" s="958"/>
      <c r="AV117" s="959"/>
      <c r="AW117" s="959"/>
      <c r="AX117" s="959"/>
      <c r="AY117" s="959"/>
      <c r="AZ117" s="1025" t="s">
        <v>458</v>
      </c>
      <c r="BA117" s="1026"/>
      <c r="BB117" s="1026"/>
      <c r="BC117" s="1026"/>
      <c r="BD117" s="1026"/>
      <c r="BE117" s="1026"/>
      <c r="BF117" s="1026"/>
      <c r="BG117" s="1026"/>
      <c r="BH117" s="1026"/>
      <c r="BI117" s="1026"/>
      <c r="BJ117" s="1026"/>
      <c r="BK117" s="1026"/>
      <c r="BL117" s="1026"/>
      <c r="BM117" s="1026"/>
      <c r="BN117" s="1026"/>
      <c r="BO117" s="1026"/>
      <c r="BP117" s="1027"/>
      <c r="BQ117" s="977" t="s">
        <v>439</v>
      </c>
      <c r="BR117" s="978"/>
      <c r="BS117" s="978"/>
      <c r="BT117" s="978"/>
      <c r="BU117" s="978"/>
      <c r="BV117" s="978" t="s">
        <v>435</v>
      </c>
      <c r="BW117" s="978"/>
      <c r="BX117" s="978"/>
      <c r="BY117" s="978"/>
      <c r="BZ117" s="978"/>
      <c r="CA117" s="978" t="s">
        <v>429</v>
      </c>
      <c r="CB117" s="978"/>
      <c r="CC117" s="978"/>
      <c r="CD117" s="978"/>
      <c r="CE117" s="978"/>
      <c r="CF117" s="972" t="s">
        <v>430</v>
      </c>
      <c r="CG117" s="973"/>
      <c r="CH117" s="973"/>
      <c r="CI117" s="973"/>
      <c r="CJ117" s="973"/>
      <c r="CK117" s="1003"/>
      <c r="CL117" s="1004"/>
      <c r="CM117" s="974" t="s">
        <v>459</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429</v>
      </c>
      <c r="DH117" s="1017"/>
      <c r="DI117" s="1017"/>
      <c r="DJ117" s="1017"/>
      <c r="DK117" s="1018"/>
      <c r="DL117" s="1019" t="s">
        <v>431</v>
      </c>
      <c r="DM117" s="1017"/>
      <c r="DN117" s="1017"/>
      <c r="DO117" s="1017"/>
      <c r="DP117" s="1018"/>
      <c r="DQ117" s="1019" t="s">
        <v>429</v>
      </c>
      <c r="DR117" s="1017"/>
      <c r="DS117" s="1017"/>
      <c r="DT117" s="1017"/>
      <c r="DU117" s="1018"/>
      <c r="DV117" s="1020" t="s">
        <v>435</v>
      </c>
      <c r="DW117" s="1021"/>
      <c r="DX117" s="1021"/>
      <c r="DY117" s="1021"/>
      <c r="DZ117" s="1022"/>
    </row>
    <row r="118" spans="1:130" s="248" customFormat="1" ht="26.25" customHeight="1" x14ac:dyDescent="0.15">
      <c r="A118" s="962" t="s">
        <v>424</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421</v>
      </c>
      <c r="AB118" s="943"/>
      <c r="AC118" s="943"/>
      <c r="AD118" s="943"/>
      <c r="AE118" s="944"/>
      <c r="AF118" s="942" t="s">
        <v>422</v>
      </c>
      <c r="AG118" s="943"/>
      <c r="AH118" s="943"/>
      <c r="AI118" s="943"/>
      <c r="AJ118" s="944"/>
      <c r="AK118" s="942" t="s">
        <v>291</v>
      </c>
      <c r="AL118" s="943"/>
      <c r="AM118" s="943"/>
      <c r="AN118" s="943"/>
      <c r="AO118" s="944"/>
      <c r="AP118" s="1029" t="s">
        <v>423</v>
      </c>
      <c r="AQ118" s="1030"/>
      <c r="AR118" s="1030"/>
      <c r="AS118" s="1030"/>
      <c r="AT118" s="1031"/>
      <c r="AU118" s="958"/>
      <c r="AV118" s="959"/>
      <c r="AW118" s="959"/>
      <c r="AX118" s="959"/>
      <c r="AY118" s="959"/>
      <c r="AZ118" s="1032" t="s">
        <v>460</v>
      </c>
      <c r="BA118" s="1023"/>
      <c r="BB118" s="1023"/>
      <c r="BC118" s="1023"/>
      <c r="BD118" s="1023"/>
      <c r="BE118" s="1023"/>
      <c r="BF118" s="1023"/>
      <c r="BG118" s="1023"/>
      <c r="BH118" s="1023"/>
      <c r="BI118" s="1023"/>
      <c r="BJ118" s="1023"/>
      <c r="BK118" s="1023"/>
      <c r="BL118" s="1023"/>
      <c r="BM118" s="1023"/>
      <c r="BN118" s="1023"/>
      <c r="BO118" s="1023"/>
      <c r="BP118" s="1024"/>
      <c r="BQ118" s="1055" t="s">
        <v>429</v>
      </c>
      <c r="BR118" s="1056"/>
      <c r="BS118" s="1056"/>
      <c r="BT118" s="1056"/>
      <c r="BU118" s="1056"/>
      <c r="BV118" s="1056" t="s">
        <v>430</v>
      </c>
      <c r="BW118" s="1056"/>
      <c r="BX118" s="1056"/>
      <c r="BY118" s="1056"/>
      <c r="BZ118" s="1056"/>
      <c r="CA118" s="1056" t="s">
        <v>430</v>
      </c>
      <c r="CB118" s="1056"/>
      <c r="CC118" s="1056"/>
      <c r="CD118" s="1056"/>
      <c r="CE118" s="1056"/>
      <c r="CF118" s="972" t="s">
        <v>435</v>
      </c>
      <c r="CG118" s="973"/>
      <c r="CH118" s="973"/>
      <c r="CI118" s="973"/>
      <c r="CJ118" s="973"/>
      <c r="CK118" s="1003"/>
      <c r="CL118" s="1004"/>
      <c r="CM118" s="974" t="s">
        <v>461</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429</v>
      </c>
      <c r="DH118" s="1017"/>
      <c r="DI118" s="1017"/>
      <c r="DJ118" s="1017"/>
      <c r="DK118" s="1018"/>
      <c r="DL118" s="1019" t="s">
        <v>429</v>
      </c>
      <c r="DM118" s="1017"/>
      <c r="DN118" s="1017"/>
      <c r="DO118" s="1017"/>
      <c r="DP118" s="1018"/>
      <c r="DQ118" s="1019" t="s">
        <v>430</v>
      </c>
      <c r="DR118" s="1017"/>
      <c r="DS118" s="1017"/>
      <c r="DT118" s="1017"/>
      <c r="DU118" s="1018"/>
      <c r="DV118" s="1020" t="s">
        <v>430</v>
      </c>
      <c r="DW118" s="1021"/>
      <c r="DX118" s="1021"/>
      <c r="DY118" s="1021"/>
      <c r="DZ118" s="1022"/>
    </row>
    <row r="119" spans="1:130" s="248" customFormat="1" ht="26.25" customHeight="1" x14ac:dyDescent="0.15">
      <c r="A119" s="1116" t="s">
        <v>427</v>
      </c>
      <c r="B119" s="1002"/>
      <c r="C119" s="981" t="s">
        <v>428</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452</v>
      </c>
      <c r="AB119" s="950"/>
      <c r="AC119" s="950"/>
      <c r="AD119" s="950"/>
      <c r="AE119" s="951"/>
      <c r="AF119" s="952" t="s">
        <v>429</v>
      </c>
      <c r="AG119" s="950"/>
      <c r="AH119" s="950"/>
      <c r="AI119" s="950"/>
      <c r="AJ119" s="951"/>
      <c r="AK119" s="952" t="s">
        <v>439</v>
      </c>
      <c r="AL119" s="950"/>
      <c r="AM119" s="950"/>
      <c r="AN119" s="950"/>
      <c r="AO119" s="951"/>
      <c r="AP119" s="953" t="s">
        <v>435</v>
      </c>
      <c r="AQ119" s="954"/>
      <c r="AR119" s="954"/>
      <c r="AS119" s="954"/>
      <c r="AT119" s="955"/>
      <c r="AU119" s="960"/>
      <c r="AV119" s="961"/>
      <c r="AW119" s="961"/>
      <c r="AX119" s="961"/>
      <c r="AY119" s="961"/>
      <c r="AZ119" s="279" t="s">
        <v>171</v>
      </c>
      <c r="BA119" s="279"/>
      <c r="BB119" s="279"/>
      <c r="BC119" s="279"/>
      <c r="BD119" s="279"/>
      <c r="BE119" s="279"/>
      <c r="BF119" s="279"/>
      <c r="BG119" s="279"/>
      <c r="BH119" s="279"/>
      <c r="BI119" s="279"/>
      <c r="BJ119" s="279"/>
      <c r="BK119" s="279"/>
      <c r="BL119" s="279"/>
      <c r="BM119" s="279"/>
      <c r="BN119" s="279"/>
      <c r="BO119" s="1033" t="s">
        <v>462</v>
      </c>
      <c r="BP119" s="1064"/>
      <c r="BQ119" s="1055">
        <v>33667467</v>
      </c>
      <c r="BR119" s="1056"/>
      <c r="BS119" s="1056"/>
      <c r="BT119" s="1056"/>
      <c r="BU119" s="1056"/>
      <c r="BV119" s="1056">
        <v>35128988</v>
      </c>
      <c r="BW119" s="1056"/>
      <c r="BX119" s="1056"/>
      <c r="BY119" s="1056"/>
      <c r="BZ119" s="1056"/>
      <c r="CA119" s="1056">
        <v>31101962</v>
      </c>
      <c r="CB119" s="1056"/>
      <c r="CC119" s="1056"/>
      <c r="CD119" s="1056"/>
      <c r="CE119" s="1056"/>
      <c r="CF119" s="1057"/>
      <c r="CG119" s="1058"/>
      <c r="CH119" s="1058"/>
      <c r="CI119" s="1058"/>
      <c r="CJ119" s="1059"/>
      <c r="CK119" s="1005"/>
      <c r="CL119" s="1006"/>
      <c r="CM119" s="1060" t="s">
        <v>463</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435</v>
      </c>
      <c r="DH119" s="1042"/>
      <c r="DI119" s="1042"/>
      <c r="DJ119" s="1042"/>
      <c r="DK119" s="1043"/>
      <c r="DL119" s="1041" t="s">
        <v>439</v>
      </c>
      <c r="DM119" s="1042"/>
      <c r="DN119" s="1042"/>
      <c r="DO119" s="1042"/>
      <c r="DP119" s="1043"/>
      <c r="DQ119" s="1041" t="s">
        <v>435</v>
      </c>
      <c r="DR119" s="1042"/>
      <c r="DS119" s="1042"/>
      <c r="DT119" s="1042"/>
      <c r="DU119" s="1043"/>
      <c r="DV119" s="1044" t="s">
        <v>435</v>
      </c>
      <c r="DW119" s="1045"/>
      <c r="DX119" s="1045"/>
      <c r="DY119" s="1045"/>
      <c r="DZ119" s="1046"/>
    </row>
    <row r="120" spans="1:130" s="248" customFormat="1" ht="26.25" customHeight="1" x14ac:dyDescent="0.15">
      <c r="A120" s="1117"/>
      <c r="B120" s="1004"/>
      <c r="C120" s="974" t="s">
        <v>436</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439</v>
      </c>
      <c r="AB120" s="1017"/>
      <c r="AC120" s="1017"/>
      <c r="AD120" s="1017"/>
      <c r="AE120" s="1018"/>
      <c r="AF120" s="1019" t="s">
        <v>439</v>
      </c>
      <c r="AG120" s="1017"/>
      <c r="AH120" s="1017"/>
      <c r="AI120" s="1017"/>
      <c r="AJ120" s="1018"/>
      <c r="AK120" s="1019" t="s">
        <v>439</v>
      </c>
      <c r="AL120" s="1017"/>
      <c r="AM120" s="1017"/>
      <c r="AN120" s="1017"/>
      <c r="AO120" s="1018"/>
      <c r="AP120" s="1020" t="s">
        <v>429</v>
      </c>
      <c r="AQ120" s="1021"/>
      <c r="AR120" s="1021"/>
      <c r="AS120" s="1021"/>
      <c r="AT120" s="1022"/>
      <c r="AU120" s="1047" t="s">
        <v>464</v>
      </c>
      <c r="AV120" s="1048"/>
      <c r="AW120" s="1048"/>
      <c r="AX120" s="1048"/>
      <c r="AY120" s="1049"/>
      <c r="AZ120" s="998" t="s">
        <v>465</v>
      </c>
      <c r="BA120" s="947"/>
      <c r="BB120" s="947"/>
      <c r="BC120" s="947"/>
      <c r="BD120" s="947"/>
      <c r="BE120" s="947"/>
      <c r="BF120" s="947"/>
      <c r="BG120" s="947"/>
      <c r="BH120" s="947"/>
      <c r="BI120" s="947"/>
      <c r="BJ120" s="947"/>
      <c r="BK120" s="947"/>
      <c r="BL120" s="947"/>
      <c r="BM120" s="947"/>
      <c r="BN120" s="947"/>
      <c r="BO120" s="947"/>
      <c r="BP120" s="948"/>
      <c r="BQ120" s="984">
        <v>7359360</v>
      </c>
      <c r="BR120" s="985"/>
      <c r="BS120" s="985"/>
      <c r="BT120" s="985"/>
      <c r="BU120" s="985"/>
      <c r="BV120" s="985">
        <v>6662121</v>
      </c>
      <c r="BW120" s="985"/>
      <c r="BX120" s="985"/>
      <c r="BY120" s="985"/>
      <c r="BZ120" s="985"/>
      <c r="CA120" s="985">
        <v>4798160</v>
      </c>
      <c r="CB120" s="985"/>
      <c r="CC120" s="985"/>
      <c r="CD120" s="985"/>
      <c r="CE120" s="985"/>
      <c r="CF120" s="999">
        <v>56.7</v>
      </c>
      <c r="CG120" s="1000"/>
      <c r="CH120" s="1000"/>
      <c r="CI120" s="1000"/>
      <c r="CJ120" s="1000"/>
      <c r="CK120" s="1065" t="s">
        <v>466</v>
      </c>
      <c r="CL120" s="1066"/>
      <c r="CM120" s="1066"/>
      <c r="CN120" s="1066"/>
      <c r="CO120" s="1067"/>
      <c r="CP120" s="1073" t="s">
        <v>467</v>
      </c>
      <c r="CQ120" s="1074"/>
      <c r="CR120" s="1074"/>
      <c r="CS120" s="1074"/>
      <c r="CT120" s="1074"/>
      <c r="CU120" s="1074"/>
      <c r="CV120" s="1074"/>
      <c r="CW120" s="1074"/>
      <c r="CX120" s="1074"/>
      <c r="CY120" s="1074"/>
      <c r="CZ120" s="1074"/>
      <c r="DA120" s="1074"/>
      <c r="DB120" s="1074"/>
      <c r="DC120" s="1074"/>
      <c r="DD120" s="1074"/>
      <c r="DE120" s="1074"/>
      <c r="DF120" s="1075"/>
      <c r="DG120" s="984" t="s">
        <v>452</v>
      </c>
      <c r="DH120" s="985"/>
      <c r="DI120" s="985"/>
      <c r="DJ120" s="985"/>
      <c r="DK120" s="985"/>
      <c r="DL120" s="985" t="s">
        <v>439</v>
      </c>
      <c r="DM120" s="985"/>
      <c r="DN120" s="985"/>
      <c r="DO120" s="985"/>
      <c r="DP120" s="985"/>
      <c r="DQ120" s="985">
        <v>3008043</v>
      </c>
      <c r="DR120" s="985"/>
      <c r="DS120" s="985"/>
      <c r="DT120" s="985"/>
      <c r="DU120" s="985"/>
      <c r="DV120" s="986">
        <v>35.5</v>
      </c>
      <c r="DW120" s="986"/>
      <c r="DX120" s="986"/>
      <c r="DY120" s="986"/>
      <c r="DZ120" s="987"/>
    </row>
    <row r="121" spans="1:130" s="248" customFormat="1" ht="26.25" customHeight="1" x14ac:dyDescent="0.15">
      <c r="A121" s="1117"/>
      <c r="B121" s="1004"/>
      <c r="C121" s="1025" t="s">
        <v>468</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439</v>
      </c>
      <c r="AB121" s="1017"/>
      <c r="AC121" s="1017"/>
      <c r="AD121" s="1017"/>
      <c r="AE121" s="1018"/>
      <c r="AF121" s="1019" t="s">
        <v>402</v>
      </c>
      <c r="AG121" s="1017"/>
      <c r="AH121" s="1017"/>
      <c r="AI121" s="1017"/>
      <c r="AJ121" s="1018"/>
      <c r="AK121" s="1019" t="s">
        <v>402</v>
      </c>
      <c r="AL121" s="1017"/>
      <c r="AM121" s="1017"/>
      <c r="AN121" s="1017"/>
      <c r="AO121" s="1018"/>
      <c r="AP121" s="1020" t="s">
        <v>431</v>
      </c>
      <c r="AQ121" s="1021"/>
      <c r="AR121" s="1021"/>
      <c r="AS121" s="1021"/>
      <c r="AT121" s="1022"/>
      <c r="AU121" s="1050"/>
      <c r="AV121" s="1051"/>
      <c r="AW121" s="1051"/>
      <c r="AX121" s="1051"/>
      <c r="AY121" s="1052"/>
      <c r="AZ121" s="1007" t="s">
        <v>469</v>
      </c>
      <c r="BA121" s="1008"/>
      <c r="BB121" s="1008"/>
      <c r="BC121" s="1008"/>
      <c r="BD121" s="1008"/>
      <c r="BE121" s="1008"/>
      <c r="BF121" s="1008"/>
      <c r="BG121" s="1008"/>
      <c r="BH121" s="1008"/>
      <c r="BI121" s="1008"/>
      <c r="BJ121" s="1008"/>
      <c r="BK121" s="1008"/>
      <c r="BL121" s="1008"/>
      <c r="BM121" s="1008"/>
      <c r="BN121" s="1008"/>
      <c r="BO121" s="1008"/>
      <c r="BP121" s="1009"/>
      <c r="BQ121" s="977">
        <v>26619</v>
      </c>
      <c r="BR121" s="978"/>
      <c r="BS121" s="978"/>
      <c r="BT121" s="978"/>
      <c r="BU121" s="978"/>
      <c r="BV121" s="978">
        <v>10277</v>
      </c>
      <c r="BW121" s="978"/>
      <c r="BX121" s="978"/>
      <c r="BY121" s="978"/>
      <c r="BZ121" s="978"/>
      <c r="CA121" s="978">
        <v>3085</v>
      </c>
      <c r="CB121" s="978"/>
      <c r="CC121" s="978"/>
      <c r="CD121" s="978"/>
      <c r="CE121" s="978"/>
      <c r="CF121" s="972">
        <v>0</v>
      </c>
      <c r="CG121" s="973"/>
      <c r="CH121" s="973"/>
      <c r="CI121" s="973"/>
      <c r="CJ121" s="973"/>
      <c r="CK121" s="1068"/>
      <c r="CL121" s="1069"/>
      <c r="CM121" s="1069"/>
      <c r="CN121" s="1069"/>
      <c r="CO121" s="1070"/>
      <c r="CP121" s="1078" t="s">
        <v>470</v>
      </c>
      <c r="CQ121" s="1079"/>
      <c r="CR121" s="1079"/>
      <c r="CS121" s="1079"/>
      <c r="CT121" s="1079"/>
      <c r="CU121" s="1079"/>
      <c r="CV121" s="1079"/>
      <c r="CW121" s="1079"/>
      <c r="CX121" s="1079"/>
      <c r="CY121" s="1079"/>
      <c r="CZ121" s="1079"/>
      <c r="DA121" s="1079"/>
      <c r="DB121" s="1079"/>
      <c r="DC121" s="1079"/>
      <c r="DD121" s="1079"/>
      <c r="DE121" s="1079"/>
      <c r="DF121" s="1080"/>
      <c r="DG121" s="977">
        <v>1125229</v>
      </c>
      <c r="DH121" s="978"/>
      <c r="DI121" s="978"/>
      <c r="DJ121" s="978"/>
      <c r="DK121" s="978"/>
      <c r="DL121" s="978">
        <v>1030779</v>
      </c>
      <c r="DM121" s="978"/>
      <c r="DN121" s="978"/>
      <c r="DO121" s="978"/>
      <c r="DP121" s="978"/>
      <c r="DQ121" s="978">
        <v>929452</v>
      </c>
      <c r="DR121" s="978"/>
      <c r="DS121" s="978"/>
      <c r="DT121" s="978"/>
      <c r="DU121" s="978"/>
      <c r="DV121" s="979">
        <v>11</v>
      </c>
      <c r="DW121" s="979"/>
      <c r="DX121" s="979"/>
      <c r="DY121" s="979"/>
      <c r="DZ121" s="980"/>
    </row>
    <row r="122" spans="1:130" s="248" customFormat="1" ht="26.25" customHeight="1" x14ac:dyDescent="0.15">
      <c r="A122" s="1117"/>
      <c r="B122" s="1004"/>
      <c r="C122" s="974" t="s">
        <v>448</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431</v>
      </c>
      <c r="AB122" s="1017"/>
      <c r="AC122" s="1017"/>
      <c r="AD122" s="1017"/>
      <c r="AE122" s="1018"/>
      <c r="AF122" s="1019" t="s">
        <v>439</v>
      </c>
      <c r="AG122" s="1017"/>
      <c r="AH122" s="1017"/>
      <c r="AI122" s="1017"/>
      <c r="AJ122" s="1018"/>
      <c r="AK122" s="1019" t="s">
        <v>429</v>
      </c>
      <c r="AL122" s="1017"/>
      <c r="AM122" s="1017"/>
      <c r="AN122" s="1017"/>
      <c r="AO122" s="1018"/>
      <c r="AP122" s="1020" t="s">
        <v>429</v>
      </c>
      <c r="AQ122" s="1021"/>
      <c r="AR122" s="1021"/>
      <c r="AS122" s="1021"/>
      <c r="AT122" s="1022"/>
      <c r="AU122" s="1050"/>
      <c r="AV122" s="1051"/>
      <c r="AW122" s="1051"/>
      <c r="AX122" s="1051"/>
      <c r="AY122" s="1052"/>
      <c r="AZ122" s="1032" t="s">
        <v>471</v>
      </c>
      <c r="BA122" s="1023"/>
      <c r="BB122" s="1023"/>
      <c r="BC122" s="1023"/>
      <c r="BD122" s="1023"/>
      <c r="BE122" s="1023"/>
      <c r="BF122" s="1023"/>
      <c r="BG122" s="1023"/>
      <c r="BH122" s="1023"/>
      <c r="BI122" s="1023"/>
      <c r="BJ122" s="1023"/>
      <c r="BK122" s="1023"/>
      <c r="BL122" s="1023"/>
      <c r="BM122" s="1023"/>
      <c r="BN122" s="1023"/>
      <c r="BO122" s="1023"/>
      <c r="BP122" s="1024"/>
      <c r="BQ122" s="1055">
        <v>22405988</v>
      </c>
      <c r="BR122" s="1056"/>
      <c r="BS122" s="1056"/>
      <c r="BT122" s="1056"/>
      <c r="BU122" s="1056"/>
      <c r="BV122" s="1056">
        <v>23271480</v>
      </c>
      <c r="BW122" s="1056"/>
      <c r="BX122" s="1056"/>
      <c r="BY122" s="1056"/>
      <c r="BZ122" s="1056"/>
      <c r="CA122" s="1056">
        <v>23890241</v>
      </c>
      <c r="CB122" s="1056"/>
      <c r="CC122" s="1056"/>
      <c r="CD122" s="1056"/>
      <c r="CE122" s="1056"/>
      <c r="CF122" s="1076">
        <v>282.2</v>
      </c>
      <c r="CG122" s="1077"/>
      <c r="CH122" s="1077"/>
      <c r="CI122" s="1077"/>
      <c r="CJ122" s="1077"/>
      <c r="CK122" s="1068"/>
      <c r="CL122" s="1069"/>
      <c r="CM122" s="1069"/>
      <c r="CN122" s="1069"/>
      <c r="CO122" s="1070"/>
      <c r="CP122" s="1078" t="s">
        <v>472</v>
      </c>
      <c r="CQ122" s="1079"/>
      <c r="CR122" s="1079"/>
      <c r="CS122" s="1079"/>
      <c r="CT122" s="1079"/>
      <c r="CU122" s="1079"/>
      <c r="CV122" s="1079"/>
      <c r="CW122" s="1079"/>
      <c r="CX122" s="1079"/>
      <c r="CY122" s="1079"/>
      <c r="CZ122" s="1079"/>
      <c r="DA122" s="1079"/>
      <c r="DB122" s="1079"/>
      <c r="DC122" s="1079"/>
      <c r="DD122" s="1079"/>
      <c r="DE122" s="1079"/>
      <c r="DF122" s="1080"/>
      <c r="DG122" s="977">
        <v>344035</v>
      </c>
      <c r="DH122" s="978"/>
      <c r="DI122" s="978"/>
      <c r="DJ122" s="978"/>
      <c r="DK122" s="978"/>
      <c r="DL122" s="978">
        <v>315884</v>
      </c>
      <c r="DM122" s="978"/>
      <c r="DN122" s="978"/>
      <c r="DO122" s="978"/>
      <c r="DP122" s="978"/>
      <c r="DQ122" s="978">
        <v>314860</v>
      </c>
      <c r="DR122" s="978"/>
      <c r="DS122" s="978"/>
      <c r="DT122" s="978"/>
      <c r="DU122" s="978"/>
      <c r="DV122" s="979">
        <v>3.7</v>
      </c>
      <c r="DW122" s="979"/>
      <c r="DX122" s="979"/>
      <c r="DY122" s="979"/>
      <c r="DZ122" s="980"/>
    </row>
    <row r="123" spans="1:130" s="248" customFormat="1" ht="26.25" customHeight="1" x14ac:dyDescent="0.15">
      <c r="A123" s="1117"/>
      <c r="B123" s="1004"/>
      <c r="C123" s="974" t="s">
        <v>455</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452</v>
      </c>
      <c r="AB123" s="1017"/>
      <c r="AC123" s="1017"/>
      <c r="AD123" s="1017"/>
      <c r="AE123" s="1018"/>
      <c r="AF123" s="1019" t="s">
        <v>429</v>
      </c>
      <c r="AG123" s="1017"/>
      <c r="AH123" s="1017"/>
      <c r="AI123" s="1017"/>
      <c r="AJ123" s="1018"/>
      <c r="AK123" s="1019" t="s">
        <v>402</v>
      </c>
      <c r="AL123" s="1017"/>
      <c r="AM123" s="1017"/>
      <c r="AN123" s="1017"/>
      <c r="AO123" s="1018"/>
      <c r="AP123" s="1020" t="s">
        <v>452</v>
      </c>
      <c r="AQ123" s="1021"/>
      <c r="AR123" s="1021"/>
      <c r="AS123" s="1021"/>
      <c r="AT123" s="1022"/>
      <c r="AU123" s="1053"/>
      <c r="AV123" s="1054"/>
      <c r="AW123" s="1054"/>
      <c r="AX123" s="1054"/>
      <c r="AY123" s="1054"/>
      <c r="AZ123" s="279" t="s">
        <v>171</v>
      </c>
      <c r="BA123" s="279"/>
      <c r="BB123" s="279"/>
      <c r="BC123" s="279"/>
      <c r="BD123" s="279"/>
      <c r="BE123" s="279"/>
      <c r="BF123" s="279"/>
      <c r="BG123" s="279"/>
      <c r="BH123" s="279"/>
      <c r="BI123" s="279"/>
      <c r="BJ123" s="279"/>
      <c r="BK123" s="279"/>
      <c r="BL123" s="279"/>
      <c r="BM123" s="279"/>
      <c r="BN123" s="279"/>
      <c r="BO123" s="1033" t="s">
        <v>473</v>
      </c>
      <c r="BP123" s="1064"/>
      <c r="BQ123" s="1123">
        <v>29791967</v>
      </c>
      <c r="BR123" s="1124"/>
      <c r="BS123" s="1124"/>
      <c r="BT123" s="1124"/>
      <c r="BU123" s="1124"/>
      <c r="BV123" s="1124">
        <v>29943878</v>
      </c>
      <c r="BW123" s="1124"/>
      <c r="BX123" s="1124"/>
      <c r="BY123" s="1124"/>
      <c r="BZ123" s="1124"/>
      <c r="CA123" s="1124">
        <v>28691486</v>
      </c>
      <c r="CB123" s="1124"/>
      <c r="CC123" s="1124"/>
      <c r="CD123" s="1124"/>
      <c r="CE123" s="1124"/>
      <c r="CF123" s="1057"/>
      <c r="CG123" s="1058"/>
      <c r="CH123" s="1058"/>
      <c r="CI123" s="1058"/>
      <c r="CJ123" s="1059"/>
      <c r="CK123" s="1068"/>
      <c r="CL123" s="1069"/>
      <c r="CM123" s="1069"/>
      <c r="CN123" s="1069"/>
      <c r="CO123" s="1070"/>
      <c r="CP123" s="1078" t="s">
        <v>474</v>
      </c>
      <c r="CQ123" s="1079"/>
      <c r="CR123" s="1079"/>
      <c r="CS123" s="1079"/>
      <c r="CT123" s="1079"/>
      <c r="CU123" s="1079"/>
      <c r="CV123" s="1079"/>
      <c r="CW123" s="1079"/>
      <c r="CX123" s="1079"/>
      <c r="CY123" s="1079"/>
      <c r="CZ123" s="1079"/>
      <c r="DA123" s="1079"/>
      <c r="DB123" s="1079"/>
      <c r="DC123" s="1079"/>
      <c r="DD123" s="1079"/>
      <c r="DE123" s="1079"/>
      <c r="DF123" s="1080"/>
      <c r="DG123" s="1016">
        <v>59871</v>
      </c>
      <c r="DH123" s="1017"/>
      <c r="DI123" s="1017"/>
      <c r="DJ123" s="1017"/>
      <c r="DK123" s="1018"/>
      <c r="DL123" s="1019">
        <v>107395</v>
      </c>
      <c r="DM123" s="1017"/>
      <c r="DN123" s="1017"/>
      <c r="DO123" s="1017"/>
      <c r="DP123" s="1018"/>
      <c r="DQ123" s="1019">
        <v>277026</v>
      </c>
      <c r="DR123" s="1017"/>
      <c r="DS123" s="1017"/>
      <c r="DT123" s="1017"/>
      <c r="DU123" s="1018"/>
      <c r="DV123" s="1020">
        <v>3.3</v>
      </c>
      <c r="DW123" s="1021"/>
      <c r="DX123" s="1021"/>
      <c r="DY123" s="1021"/>
      <c r="DZ123" s="1022"/>
    </row>
    <row r="124" spans="1:130" s="248" customFormat="1" ht="26.25" customHeight="1" thickBot="1" x14ac:dyDescent="0.2">
      <c r="A124" s="1117"/>
      <c r="B124" s="1004"/>
      <c r="C124" s="974" t="s">
        <v>459</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402</v>
      </c>
      <c r="AB124" s="1017"/>
      <c r="AC124" s="1017"/>
      <c r="AD124" s="1017"/>
      <c r="AE124" s="1018"/>
      <c r="AF124" s="1019" t="s">
        <v>452</v>
      </c>
      <c r="AG124" s="1017"/>
      <c r="AH124" s="1017"/>
      <c r="AI124" s="1017"/>
      <c r="AJ124" s="1018"/>
      <c r="AK124" s="1019" t="s">
        <v>402</v>
      </c>
      <c r="AL124" s="1017"/>
      <c r="AM124" s="1017"/>
      <c r="AN124" s="1017"/>
      <c r="AO124" s="1018"/>
      <c r="AP124" s="1020" t="s">
        <v>402</v>
      </c>
      <c r="AQ124" s="1021"/>
      <c r="AR124" s="1021"/>
      <c r="AS124" s="1021"/>
      <c r="AT124" s="1022"/>
      <c r="AU124" s="1119" t="s">
        <v>475</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46.6</v>
      </c>
      <c r="BR124" s="1086"/>
      <c r="BS124" s="1086"/>
      <c r="BT124" s="1086"/>
      <c r="BU124" s="1086"/>
      <c r="BV124" s="1086">
        <v>62.6</v>
      </c>
      <c r="BW124" s="1086"/>
      <c r="BX124" s="1086"/>
      <c r="BY124" s="1086"/>
      <c r="BZ124" s="1086"/>
      <c r="CA124" s="1086">
        <v>28.4</v>
      </c>
      <c r="CB124" s="1086"/>
      <c r="CC124" s="1086"/>
      <c r="CD124" s="1086"/>
      <c r="CE124" s="1086"/>
      <c r="CF124" s="1087"/>
      <c r="CG124" s="1088"/>
      <c r="CH124" s="1088"/>
      <c r="CI124" s="1088"/>
      <c r="CJ124" s="1089"/>
      <c r="CK124" s="1071"/>
      <c r="CL124" s="1071"/>
      <c r="CM124" s="1071"/>
      <c r="CN124" s="1071"/>
      <c r="CO124" s="1072"/>
      <c r="CP124" s="1078" t="s">
        <v>476</v>
      </c>
      <c r="CQ124" s="1079"/>
      <c r="CR124" s="1079"/>
      <c r="CS124" s="1079"/>
      <c r="CT124" s="1079"/>
      <c r="CU124" s="1079"/>
      <c r="CV124" s="1079"/>
      <c r="CW124" s="1079"/>
      <c r="CX124" s="1079"/>
      <c r="CY124" s="1079"/>
      <c r="CZ124" s="1079"/>
      <c r="DA124" s="1079"/>
      <c r="DB124" s="1079"/>
      <c r="DC124" s="1079"/>
      <c r="DD124" s="1079"/>
      <c r="DE124" s="1079"/>
      <c r="DF124" s="1080"/>
      <c r="DG124" s="1063">
        <v>5025014</v>
      </c>
      <c r="DH124" s="1042"/>
      <c r="DI124" s="1042"/>
      <c r="DJ124" s="1042"/>
      <c r="DK124" s="1043"/>
      <c r="DL124" s="1041">
        <v>5145540</v>
      </c>
      <c r="DM124" s="1042"/>
      <c r="DN124" s="1042"/>
      <c r="DO124" s="1042"/>
      <c r="DP124" s="1043"/>
      <c r="DQ124" s="1041" t="s">
        <v>431</v>
      </c>
      <c r="DR124" s="1042"/>
      <c r="DS124" s="1042"/>
      <c r="DT124" s="1042"/>
      <c r="DU124" s="1043"/>
      <c r="DV124" s="1044" t="s">
        <v>431</v>
      </c>
      <c r="DW124" s="1045"/>
      <c r="DX124" s="1045"/>
      <c r="DY124" s="1045"/>
      <c r="DZ124" s="1046"/>
    </row>
    <row r="125" spans="1:130" s="248" customFormat="1" ht="26.25" customHeight="1" x14ac:dyDescent="0.15">
      <c r="A125" s="1117"/>
      <c r="B125" s="1004"/>
      <c r="C125" s="974" t="s">
        <v>461</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431</v>
      </c>
      <c r="AB125" s="1017"/>
      <c r="AC125" s="1017"/>
      <c r="AD125" s="1017"/>
      <c r="AE125" s="1018"/>
      <c r="AF125" s="1019" t="s">
        <v>431</v>
      </c>
      <c r="AG125" s="1017"/>
      <c r="AH125" s="1017"/>
      <c r="AI125" s="1017"/>
      <c r="AJ125" s="1018"/>
      <c r="AK125" s="1019" t="s">
        <v>431</v>
      </c>
      <c r="AL125" s="1017"/>
      <c r="AM125" s="1017"/>
      <c r="AN125" s="1017"/>
      <c r="AO125" s="1018"/>
      <c r="AP125" s="1020" t="s">
        <v>431</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477</v>
      </c>
      <c r="CL125" s="1066"/>
      <c r="CM125" s="1066"/>
      <c r="CN125" s="1066"/>
      <c r="CO125" s="1067"/>
      <c r="CP125" s="998" t="s">
        <v>478</v>
      </c>
      <c r="CQ125" s="947"/>
      <c r="CR125" s="947"/>
      <c r="CS125" s="947"/>
      <c r="CT125" s="947"/>
      <c r="CU125" s="947"/>
      <c r="CV125" s="947"/>
      <c r="CW125" s="947"/>
      <c r="CX125" s="947"/>
      <c r="CY125" s="947"/>
      <c r="CZ125" s="947"/>
      <c r="DA125" s="947"/>
      <c r="DB125" s="947"/>
      <c r="DC125" s="947"/>
      <c r="DD125" s="947"/>
      <c r="DE125" s="947"/>
      <c r="DF125" s="948"/>
      <c r="DG125" s="984" t="s">
        <v>431</v>
      </c>
      <c r="DH125" s="985"/>
      <c r="DI125" s="985"/>
      <c r="DJ125" s="985"/>
      <c r="DK125" s="985"/>
      <c r="DL125" s="985" t="s">
        <v>431</v>
      </c>
      <c r="DM125" s="985"/>
      <c r="DN125" s="985"/>
      <c r="DO125" s="985"/>
      <c r="DP125" s="985"/>
      <c r="DQ125" s="985" t="s">
        <v>430</v>
      </c>
      <c r="DR125" s="985"/>
      <c r="DS125" s="985"/>
      <c r="DT125" s="985"/>
      <c r="DU125" s="985"/>
      <c r="DV125" s="986" t="s">
        <v>431</v>
      </c>
      <c r="DW125" s="986"/>
      <c r="DX125" s="986"/>
      <c r="DY125" s="986"/>
      <c r="DZ125" s="987"/>
    </row>
    <row r="126" spans="1:130" s="248" customFormat="1" ht="26.25" customHeight="1" thickBot="1" x14ac:dyDescent="0.2">
      <c r="A126" s="1117"/>
      <c r="B126" s="1004"/>
      <c r="C126" s="974" t="s">
        <v>463</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430</v>
      </c>
      <c r="AB126" s="1017"/>
      <c r="AC126" s="1017"/>
      <c r="AD126" s="1017"/>
      <c r="AE126" s="1018"/>
      <c r="AF126" s="1019" t="s">
        <v>431</v>
      </c>
      <c r="AG126" s="1017"/>
      <c r="AH126" s="1017"/>
      <c r="AI126" s="1017"/>
      <c r="AJ126" s="1018"/>
      <c r="AK126" s="1019" t="s">
        <v>430</v>
      </c>
      <c r="AL126" s="1017"/>
      <c r="AM126" s="1017"/>
      <c r="AN126" s="1017"/>
      <c r="AO126" s="1018"/>
      <c r="AP126" s="1020" t="s">
        <v>431</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479</v>
      </c>
      <c r="CQ126" s="1008"/>
      <c r="CR126" s="1008"/>
      <c r="CS126" s="1008"/>
      <c r="CT126" s="1008"/>
      <c r="CU126" s="1008"/>
      <c r="CV126" s="1008"/>
      <c r="CW126" s="1008"/>
      <c r="CX126" s="1008"/>
      <c r="CY126" s="1008"/>
      <c r="CZ126" s="1008"/>
      <c r="DA126" s="1008"/>
      <c r="DB126" s="1008"/>
      <c r="DC126" s="1008"/>
      <c r="DD126" s="1008"/>
      <c r="DE126" s="1008"/>
      <c r="DF126" s="1009"/>
      <c r="DG126" s="977" t="s">
        <v>431</v>
      </c>
      <c r="DH126" s="978"/>
      <c r="DI126" s="978"/>
      <c r="DJ126" s="978"/>
      <c r="DK126" s="978"/>
      <c r="DL126" s="978" t="s">
        <v>431</v>
      </c>
      <c r="DM126" s="978"/>
      <c r="DN126" s="978"/>
      <c r="DO126" s="978"/>
      <c r="DP126" s="978"/>
      <c r="DQ126" s="978" t="s">
        <v>431</v>
      </c>
      <c r="DR126" s="978"/>
      <c r="DS126" s="978"/>
      <c r="DT126" s="978"/>
      <c r="DU126" s="978"/>
      <c r="DV126" s="979" t="s">
        <v>431</v>
      </c>
      <c r="DW126" s="979"/>
      <c r="DX126" s="979"/>
      <c r="DY126" s="979"/>
      <c r="DZ126" s="980"/>
    </row>
    <row r="127" spans="1:130" s="248" customFormat="1" ht="26.25" customHeight="1" x14ac:dyDescent="0.15">
      <c r="A127" s="1118"/>
      <c r="B127" s="1006"/>
      <c r="C127" s="1060" t="s">
        <v>480</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431</v>
      </c>
      <c r="AB127" s="1017"/>
      <c r="AC127" s="1017"/>
      <c r="AD127" s="1017"/>
      <c r="AE127" s="1018"/>
      <c r="AF127" s="1019" t="s">
        <v>435</v>
      </c>
      <c r="AG127" s="1017"/>
      <c r="AH127" s="1017"/>
      <c r="AI127" s="1017"/>
      <c r="AJ127" s="1018"/>
      <c r="AK127" s="1019" t="s">
        <v>431</v>
      </c>
      <c r="AL127" s="1017"/>
      <c r="AM127" s="1017"/>
      <c r="AN127" s="1017"/>
      <c r="AO127" s="1018"/>
      <c r="AP127" s="1020" t="s">
        <v>431</v>
      </c>
      <c r="AQ127" s="1021"/>
      <c r="AR127" s="1021"/>
      <c r="AS127" s="1021"/>
      <c r="AT127" s="1022"/>
      <c r="AU127" s="284"/>
      <c r="AV127" s="284"/>
      <c r="AW127" s="284"/>
      <c r="AX127" s="1090" t="s">
        <v>481</v>
      </c>
      <c r="AY127" s="1091"/>
      <c r="AZ127" s="1091"/>
      <c r="BA127" s="1091"/>
      <c r="BB127" s="1091"/>
      <c r="BC127" s="1091"/>
      <c r="BD127" s="1091"/>
      <c r="BE127" s="1092"/>
      <c r="BF127" s="1093" t="s">
        <v>482</v>
      </c>
      <c r="BG127" s="1091"/>
      <c r="BH127" s="1091"/>
      <c r="BI127" s="1091"/>
      <c r="BJ127" s="1091"/>
      <c r="BK127" s="1091"/>
      <c r="BL127" s="1092"/>
      <c r="BM127" s="1093" t="s">
        <v>483</v>
      </c>
      <c r="BN127" s="1091"/>
      <c r="BO127" s="1091"/>
      <c r="BP127" s="1091"/>
      <c r="BQ127" s="1091"/>
      <c r="BR127" s="1091"/>
      <c r="BS127" s="1092"/>
      <c r="BT127" s="1093" t="s">
        <v>484</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485</v>
      </c>
      <c r="CQ127" s="1008"/>
      <c r="CR127" s="1008"/>
      <c r="CS127" s="1008"/>
      <c r="CT127" s="1008"/>
      <c r="CU127" s="1008"/>
      <c r="CV127" s="1008"/>
      <c r="CW127" s="1008"/>
      <c r="CX127" s="1008"/>
      <c r="CY127" s="1008"/>
      <c r="CZ127" s="1008"/>
      <c r="DA127" s="1008"/>
      <c r="DB127" s="1008"/>
      <c r="DC127" s="1008"/>
      <c r="DD127" s="1008"/>
      <c r="DE127" s="1008"/>
      <c r="DF127" s="1009"/>
      <c r="DG127" s="977" t="s">
        <v>435</v>
      </c>
      <c r="DH127" s="978"/>
      <c r="DI127" s="978"/>
      <c r="DJ127" s="978"/>
      <c r="DK127" s="978"/>
      <c r="DL127" s="978" t="s">
        <v>431</v>
      </c>
      <c r="DM127" s="978"/>
      <c r="DN127" s="978"/>
      <c r="DO127" s="978"/>
      <c r="DP127" s="978"/>
      <c r="DQ127" s="978" t="s">
        <v>431</v>
      </c>
      <c r="DR127" s="978"/>
      <c r="DS127" s="978"/>
      <c r="DT127" s="978"/>
      <c r="DU127" s="978"/>
      <c r="DV127" s="979" t="s">
        <v>431</v>
      </c>
      <c r="DW127" s="979"/>
      <c r="DX127" s="979"/>
      <c r="DY127" s="979"/>
      <c r="DZ127" s="980"/>
    </row>
    <row r="128" spans="1:130" s="248" customFormat="1" ht="26.25" customHeight="1" thickBot="1" x14ac:dyDescent="0.2">
      <c r="A128" s="1101" t="s">
        <v>486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487</v>
      </c>
      <c r="X128" s="1103"/>
      <c r="Y128" s="1103"/>
      <c r="Z128" s="1104"/>
      <c r="AA128" s="1105">
        <v>20714</v>
      </c>
      <c r="AB128" s="1106"/>
      <c r="AC128" s="1106"/>
      <c r="AD128" s="1106"/>
      <c r="AE128" s="1107"/>
      <c r="AF128" s="1108">
        <v>15487</v>
      </c>
      <c r="AG128" s="1106"/>
      <c r="AH128" s="1106"/>
      <c r="AI128" s="1106"/>
      <c r="AJ128" s="1107"/>
      <c r="AK128" s="1108">
        <v>7776</v>
      </c>
      <c r="AL128" s="1106"/>
      <c r="AM128" s="1106"/>
      <c r="AN128" s="1106"/>
      <c r="AO128" s="1107"/>
      <c r="AP128" s="1109"/>
      <c r="AQ128" s="1110"/>
      <c r="AR128" s="1110"/>
      <c r="AS128" s="1110"/>
      <c r="AT128" s="1111"/>
      <c r="AU128" s="284"/>
      <c r="AV128" s="284"/>
      <c r="AW128" s="284"/>
      <c r="AX128" s="946" t="s">
        <v>488</v>
      </c>
      <c r="AY128" s="947"/>
      <c r="AZ128" s="947"/>
      <c r="BA128" s="947"/>
      <c r="BB128" s="947"/>
      <c r="BC128" s="947"/>
      <c r="BD128" s="947"/>
      <c r="BE128" s="948"/>
      <c r="BF128" s="1112" t="s">
        <v>431</v>
      </c>
      <c r="BG128" s="1113"/>
      <c r="BH128" s="1113"/>
      <c r="BI128" s="1113"/>
      <c r="BJ128" s="1113"/>
      <c r="BK128" s="1113"/>
      <c r="BL128" s="1114"/>
      <c r="BM128" s="1112">
        <v>13.25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489</v>
      </c>
      <c r="CQ128" s="1095"/>
      <c r="CR128" s="1095"/>
      <c r="CS128" s="1095"/>
      <c r="CT128" s="1095"/>
      <c r="CU128" s="1095"/>
      <c r="CV128" s="1095"/>
      <c r="CW128" s="1095"/>
      <c r="CX128" s="1095"/>
      <c r="CY128" s="1095"/>
      <c r="CZ128" s="1095"/>
      <c r="DA128" s="1095"/>
      <c r="DB128" s="1095"/>
      <c r="DC128" s="1095"/>
      <c r="DD128" s="1095"/>
      <c r="DE128" s="1095"/>
      <c r="DF128" s="1096"/>
      <c r="DG128" s="1097">
        <v>249</v>
      </c>
      <c r="DH128" s="1098"/>
      <c r="DI128" s="1098"/>
      <c r="DJ128" s="1098"/>
      <c r="DK128" s="1098"/>
      <c r="DL128" s="1098">
        <v>147</v>
      </c>
      <c r="DM128" s="1098"/>
      <c r="DN128" s="1098"/>
      <c r="DO128" s="1098"/>
      <c r="DP128" s="1098"/>
      <c r="DQ128" s="1098">
        <v>76</v>
      </c>
      <c r="DR128" s="1098"/>
      <c r="DS128" s="1098"/>
      <c r="DT128" s="1098"/>
      <c r="DU128" s="1098"/>
      <c r="DV128" s="1099">
        <v>0</v>
      </c>
      <c r="DW128" s="1099"/>
      <c r="DX128" s="1099"/>
      <c r="DY128" s="1099"/>
      <c r="DZ128" s="1100"/>
    </row>
    <row r="129" spans="1:131" s="248" customFormat="1" ht="26.25" customHeight="1" x14ac:dyDescent="0.15">
      <c r="A129" s="988" t="s">
        <v>92</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490</v>
      </c>
      <c r="X129" s="1132"/>
      <c r="Y129" s="1132"/>
      <c r="Z129" s="1133"/>
      <c r="AA129" s="1016">
        <v>10454831</v>
      </c>
      <c r="AB129" s="1017"/>
      <c r="AC129" s="1017"/>
      <c r="AD129" s="1017"/>
      <c r="AE129" s="1018"/>
      <c r="AF129" s="1019">
        <v>10402975</v>
      </c>
      <c r="AG129" s="1017"/>
      <c r="AH129" s="1017"/>
      <c r="AI129" s="1017"/>
      <c r="AJ129" s="1018"/>
      <c r="AK129" s="1019">
        <v>10551210</v>
      </c>
      <c r="AL129" s="1017"/>
      <c r="AM129" s="1017"/>
      <c r="AN129" s="1017"/>
      <c r="AO129" s="1018"/>
      <c r="AP129" s="1134"/>
      <c r="AQ129" s="1135"/>
      <c r="AR129" s="1135"/>
      <c r="AS129" s="1135"/>
      <c r="AT129" s="1136"/>
      <c r="AU129" s="286"/>
      <c r="AV129" s="286"/>
      <c r="AW129" s="286"/>
      <c r="AX129" s="1125" t="s">
        <v>491</v>
      </c>
      <c r="AY129" s="1008"/>
      <c r="AZ129" s="1008"/>
      <c r="BA129" s="1008"/>
      <c r="BB129" s="1008"/>
      <c r="BC129" s="1008"/>
      <c r="BD129" s="1008"/>
      <c r="BE129" s="1009"/>
      <c r="BF129" s="1126" t="s">
        <v>431</v>
      </c>
      <c r="BG129" s="1127"/>
      <c r="BH129" s="1127"/>
      <c r="BI129" s="1127"/>
      <c r="BJ129" s="1127"/>
      <c r="BK129" s="1127"/>
      <c r="BL129" s="1128"/>
      <c r="BM129" s="1126">
        <v>18.25</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492</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493</v>
      </c>
      <c r="X130" s="1132"/>
      <c r="Y130" s="1132"/>
      <c r="Z130" s="1133"/>
      <c r="AA130" s="1016">
        <v>2153355</v>
      </c>
      <c r="AB130" s="1017"/>
      <c r="AC130" s="1017"/>
      <c r="AD130" s="1017"/>
      <c r="AE130" s="1018"/>
      <c r="AF130" s="1019">
        <v>2126749</v>
      </c>
      <c r="AG130" s="1017"/>
      <c r="AH130" s="1017"/>
      <c r="AI130" s="1017"/>
      <c r="AJ130" s="1018"/>
      <c r="AK130" s="1019">
        <v>2086637</v>
      </c>
      <c r="AL130" s="1017"/>
      <c r="AM130" s="1017"/>
      <c r="AN130" s="1017"/>
      <c r="AO130" s="1018"/>
      <c r="AP130" s="1134"/>
      <c r="AQ130" s="1135"/>
      <c r="AR130" s="1135"/>
      <c r="AS130" s="1135"/>
      <c r="AT130" s="1136"/>
      <c r="AU130" s="286"/>
      <c r="AV130" s="286"/>
      <c r="AW130" s="286"/>
      <c r="AX130" s="1125" t="s">
        <v>494</v>
      </c>
      <c r="AY130" s="1008"/>
      <c r="AZ130" s="1008"/>
      <c r="BA130" s="1008"/>
      <c r="BB130" s="1008"/>
      <c r="BC130" s="1008"/>
      <c r="BD130" s="1008"/>
      <c r="BE130" s="1009"/>
      <c r="BF130" s="1162">
        <v>10.4</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495</v>
      </c>
      <c r="X131" s="1170"/>
      <c r="Y131" s="1170"/>
      <c r="Z131" s="1171"/>
      <c r="AA131" s="1063">
        <v>8301476</v>
      </c>
      <c r="AB131" s="1042"/>
      <c r="AC131" s="1042"/>
      <c r="AD131" s="1042"/>
      <c r="AE131" s="1043"/>
      <c r="AF131" s="1041">
        <v>8276226</v>
      </c>
      <c r="AG131" s="1042"/>
      <c r="AH131" s="1042"/>
      <c r="AI131" s="1042"/>
      <c r="AJ131" s="1043"/>
      <c r="AK131" s="1041">
        <v>8464573</v>
      </c>
      <c r="AL131" s="1042"/>
      <c r="AM131" s="1042"/>
      <c r="AN131" s="1042"/>
      <c r="AO131" s="1043"/>
      <c r="AP131" s="1172"/>
      <c r="AQ131" s="1173"/>
      <c r="AR131" s="1173"/>
      <c r="AS131" s="1173"/>
      <c r="AT131" s="1174"/>
      <c r="AU131" s="286"/>
      <c r="AV131" s="286"/>
      <c r="AW131" s="286"/>
      <c r="AX131" s="1144" t="s">
        <v>496</v>
      </c>
      <c r="AY131" s="1095"/>
      <c r="AZ131" s="1095"/>
      <c r="BA131" s="1095"/>
      <c r="BB131" s="1095"/>
      <c r="BC131" s="1095"/>
      <c r="BD131" s="1095"/>
      <c r="BE131" s="1096"/>
      <c r="BF131" s="1145">
        <v>28.4</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497</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498</v>
      </c>
      <c r="W132" s="1155"/>
      <c r="X132" s="1155"/>
      <c r="Y132" s="1155"/>
      <c r="Z132" s="1156"/>
      <c r="AA132" s="1157">
        <v>11.37944626</v>
      </c>
      <c r="AB132" s="1158"/>
      <c r="AC132" s="1158"/>
      <c r="AD132" s="1158"/>
      <c r="AE132" s="1159"/>
      <c r="AF132" s="1160">
        <v>10.824813150000001</v>
      </c>
      <c r="AG132" s="1158"/>
      <c r="AH132" s="1158"/>
      <c r="AI132" s="1158"/>
      <c r="AJ132" s="1159"/>
      <c r="AK132" s="1160">
        <v>9.2027914460000009</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499</v>
      </c>
      <c r="W133" s="1138"/>
      <c r="X133" s="1138"/>
      <c r="Y133" s="1138"/>
      <c r="Z133" s="1139"/>
      <c r="AA133" s="1140">
        <v>10.6</v>
      </c>
      <c r="AB133" s="1141"/>
      <c r="AC133" s="1141"/>
      <c r="AD133" s="1141"/>
      <c r="AE133" s="1142"/>
      <c r="AF133" s="1140">
        <v>10.8</v>
      </c>
      <c r="AG133" s="1141"/>
      <c r="AH133" s="1141"/>
      <c r="AI133" s="1141"/>
      <c r="AJ133" s="1142"/>
      <c r="AK133" s="1140">
        <v>10.4</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lTyeEV7FvdV7RjhankHQYMx6+CguWoWu/91QCRzaa3UKRlnztiBOKC/1jew81h1kVdbUIZ0yX8b1e00hKlUr/g==" saltValue="SapM4NOTdXbI+KZ6povhf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37" zoomScale="70" zoomScaleNormal="85" zoomScaleSheetLayoutView="70" workbookViewId="0">
      <selection activeCell="BS15" sqref="BS15:CG15"/>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skismWRk/Vh12H7Ga5Vu/Mu0oiFL+EU/GSrlPBI2LtpIfDpsOkJBpfDaf1aEAJwVmrRa9wpDY5SPNdEw/23tSA==" saltValue="kIWURcUdgD8vX++xQb9w5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6" zoomScale="70" zoomScaleNormal="70" zoomScaleSheetLayoutView="55" workbookViewId="0">
      <selection activeCell="BS15" sqref="BS15:CG15"/>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hPgbjvEd9gjvVroLwwjf5XCpwl1qnMs4yQv7DdJM6g5BfaMOpiokWwzqTFajK/IFIHt2tYyV8fX1AFNL2fQbw==" saltValue="BsMb4HrPm2j5tCF9cgG8E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503</v>
      </c>
      <c r="AP7" s="305"/>
      <c r="AQ7" s="306" t="s">
        <v>504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505</v>
      </c>
      <c r="AQ8" s="312" t="s">
        <v>506</v>
      </c>
      <c r="AR8" s="313" t="s">
        <v>507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508</v>
      </c>
      <c r="AL9" s="1178"/>
      <c r="AM9" s="1178"/>
      <c r="AN9" s="1179"/>
      <c r="AO9" s="314">
        <v>2807793</v>
      </c>
      <c r="AP9" s="314">
        <v>99444</v>
      </c>
      <c r="AQ9" s="315">
        <v>94370</v>
      </c>
      <c r="AR9" s="316">
        <v>5.4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509</v>
      </c>
      <c r="AL10" s="1178"/>
      <c r="AM10" s="1178"/>
      <c r="AN10" s="1179"/>
      <c r="AO10" s="317">
        <v>397722</v>
      </c>
      <c r="AP10" s="317">
        <v>14086</v>
      </c>
      <c r="AQ10" s="318">
        <v>9302</v>
      </c>
      <c r="AR10" s="319">
        <v>51.4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510</v>
      </c>
      <c r="AL11" s="1178"/>
      <c r="AM11" s="1178"/>
      <c r="AN11" s="1179"/>
      <c r="AO11" s="317">
        <v>197564</v>
      </c>
      <c r="AP11" s="317">
        <v>6997</v>
      </c>
      <c r="AQ11" s="318">
        <v>1639</v>
      </c>
      <c r="AR11" s="319">
        <v>326.89999999999998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511</v>
      </c>
      <c r="AL12" s="1178"/>
      <c r="AM12" s="1178"/>
      <c r="AN12" s="1179"/>
      <c r="AO12" s="317">
        <v>250</v>
      </c>
      <c r="AP12" s="317">
        <v>9</v>
      </c>
      <c r="AQ12" s="318">
        <v>4</v>
      </c>
      <c r="AR12" s="319">
        <v>125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512</v>
      </c>
      <c r="AL13" s="1178"/>
      <c r="AM13" s="1178"/>
      <c r="AN13" s="1179"/>
      <c r="AO13" s="317">
        <v>162009</v>
      </c>
      <c r="AP13" s="317">
        <v>5738</v>
      </c>
      <c r="AQ13" s="318">
        <v>3374</v>
      </c>
      <c r="AR13" s="319">
        <v>70.099999999999994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513</v>
      </c>
      <c r="AL14" s="1178"/>
      <c r="AM14" s="1178"/>
      <c r="AN14" s="1179"/>
      <c r="AO14" s="317">
        <v>76379</v>
      </c>
      <c r="AP14" s="317">
        <v>2705</v>
      </c>
      <c r="AQ14" s="318">
        <v>2035</v>
      </c>
      <c r="AR14" s="319">
        <v>32.9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514</v>
      </c>
      <c r="AL15" s="1184"/>
      <c r="AM15" s="1184"/>
      <c r="AN15" s="1185"/>
      <c r="AO15" s="317">
        <v>-170944</v>
      </c>
      <c r="AP15" s="317">
        <v>-6054</v>
      </c>
      <c r="AQ15" s="318">
        <v>-7711</v>
      </c>
      <c r="AR15" s="319">
        <v>-21.5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171</v>
      </c>
      <c r="AL16" s="1184"/>
      <c r="AM16" s="1184"/>
      <c r="AN16" s="1185"/>
      <c r="AO16" s="317">
        <v>3470773</v>
      </c>
      <c r="AP16" s="317">
        <v>122924</v>
      </c>
      <c r="AQ16" s="318">
        <v>103011</v>
      </c>
      <c r="AR16" s="319">
        <v>19.3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519</v>
      </c>
      <c r="AL21" s="1187"/>
      <c r="AM21" s="1187"/>
      <c r="AN21" s="1188"/>
      <c r="AO21" s="330">
        <v>9.92</v>
      </c>
      <c r="AP21" s="331">
        <v>9.8800000000000008</v>
      </c>
      <c r="AQ21" s="332">
        <v>0.04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520</v>
      </c>
      <c r="AL22" s="1187"/>
      <c r="AM22" s="1187"/>
      <c r="AN22" s="1188"/>
      <c r="AO22" s="335">
        <v>96.2</v>
      </c>
      <c r="AP22" s="336">
        <v>97.4</v>
      </c>
      <c r="AQ22" s="337">
        <v>-1.2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503</v>
      </c>
      <c r="AP30" s="305"/>
      <c r="AQ30" s="306" t="s">
        <v>504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505</v>
      </c>
      <c r="AQ31" s="312" t="s">
        <v>506</v>
      </c>
      <c r="AR31" s="313" t="s">
        <v>507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524</v>
      </c>
      <c r="AL32" s="1181"/>
      <c r="AM32" s="1181"/>
      <c r="AN32" s="1182"/>
      <c r="AO32" s="345">
        <v>2343317</v>
      </c>
      <c r="AP32" s="345">
        <v>82993</v>
      </c>
      <c r="AQ32" s="346">
        <v>65683</v>
      </c>
      <c r="AR32" s="347">
        <v>26.4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525</v>
      </c>
      <c r="AL33" s="1181"/>
      <c r="AM33" s="1181"/>
      <c r="AN33" s="1182"/>
      <c r="AO33" s="345" t="s">
        <v>526</v>
      </c>
      <c r="AP33" s="345" t="s">
        <v>526</v>
      </c>
      <c r="AQ33" s="346" t="s">
        <v>526</v>
      </c>
      <c r="AR33" s="347" t="s">
        <v>526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527</v>
      </c>
      <c r="AL34" s="1181"/>
      <c r="AM34" s="1181"/>
      <c r="AN34" s="1182"/>
      <c r="AO34" s="345" t="s">
        <v>526</v>
      </c>
      <c r="AP34" s="345" t="s">
        <v>526</v>
      </c>
      <c r="AQ34" s="346">
        <v>9</v>
      </c>
      <c r="AR34" s="347" t="s">
        <v>526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528</v>
      </c>
      <c r="AL35" s="1181"/>
      <c r="AM35" s="1181"/>
      <c r="AN35" s="1182"/>
      <c r="AO35" s="345">
        <v>400207</v>
      </c>
      <c r="AP35" s="345">
        <v>14174</v>
      </c>
      <c r="AQ35" s="346">
        <v>17466</v>
      </c>
      <c r="AR35" s="347">
        <v>-18.8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529</v>
      </c>
      <c r="AL36" s="1181"/>
      <c r="AM36" s="1181"/>
      <c r="AN36" s="1182"/>
      <c r="AO36" s="345">
        <v>129822</v>
      </c>
      <c r="AP36" s="345">
        <v>4598</v>
      </c>
      <c r="AQ36" s="346">
        <v>3476</v>
      </c>
      <c r="AR36" s="347">
        <v>32.299999999999997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530</v>
      </c>
      <c r="AL37" s="1181"/>
      <c r="AM37" s="1181"/>
      <c r="AN37" s="1182"/>
      <c r="AO37" s="345" t="s">
        <v>526</v>
      </c>
      <c r="AP37" s="345" t="s">
        <v>526</v>
      </c>
      <c r="AQ37" s="346">
        <v>810</v>
      </c>
      <c r="AR37" s="347" t="s">
        <v>526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531</v>
      </c>
      <c r="AL38" s="1190"/>
      <c r="AM38" s="1190"/>
      <c r="AN38" s="1191"/>
      <c r="AO38" s="348">
        <v>44</v>
      </c>
      <c r="AP38" s="348">
        <v>2</v>
      </c>
      <c r="AQ38" s="349">
        <v>2</v>
      </c>
      <c r="AR38" s="337">
        <v>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532</v>
      </c>
      <c r="AL39" s="1190"/>
      <c r="AM39" s="1190"/>
      <c r="AN39" s="1191"/>
      <c r="AO39" s="345">
        <v>-7776</v>
      </c>
      <c r="AP39" s="345">
        <v>-275</v>
      </c>
      <c r="AQ39" s="346">
        <v>-2801</v>
      </c>
      <c r="AR39" s="347">
        <v>-90.2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533</v>
      </c>
      <c r="AL40" s="1181"/>
      <c r="AM40" s="1181"/>
      <c r="AN40" s="1182"/>
      <c r="AO40" s="345">
        <v>-2086637</v>
      </c>
      <c r="AP40" s="345">
        <v>-73902</v>
      </c>
      <c r="AQ40" s="346">
        <v>-61607</v>
      </c>
      <c r="AR40" s="347">
        <v>20</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283</v>
      </c>
      <c r="AL41" s="1193"/>
      <c r="AM41" s="1193"/>
      <c r="AN41" s="1194"/>
      <c r="AO41" s="345">
        <v>778977</v>
      </c>
      <c r="AP41" s="345">
        <v>27589</v>
      </c>
      <c r="AQ41" s="346">
        <v>23038</v>
      </c>
      <c r="AR41" s="347">
        <v>19.8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503</v>
      </c>
      <c r="AN49" s="1197" t="s">
        <v>537</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538</v>
      </c>
      <c r="AO50" s="362" t="s">
        <v>539</v>
      </c>
      <c r="AP50" s="363" t="s">
        <v>540</v>
      </c>
      <c r="AQ50" s="364" t="s">
        <v>541</v>
      </c>
      <c r="AR50" s="365" t="s">
        <v>542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2133874</v>
      </c>
      <c r="AN51" s="367">
        <v>70607</v>
      </c>
      <c r="AO51" s="368">
        <v>-34.1</v>
      </c>
      <c r="AP51" s="369">
        <v>78864</v>
      </c>
      <c r="AQ51" s="370">
        <v>-10.4</v>
      </c>
      <c r="AR51" s="371">
        <v>-23.7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1152685</v>
      </c>
      <c r="AN52" s="375">
        <v>38141</v>
      </c>
      <c r="AO52" s="376">
        <v>-50.1</v>
      </c>
      <c r="AP52" s="377">
        <v>46136</v>
      </c>
      <c r="AQ52" s="378">
        <v>-4.2</v>
      </c>
      <c r="AR52" s="379">
        <v>-45.9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3502196</v>
      </c>
      <c r="AN53" s="367">
        <v>117244</v>
      </c>
      <c r="AO53" s="368">
        <v>66.099999999999994</v>
      </c>
      <c r="AP53" s="369">
        <v>85042</v>
      </c>
      <c r="AQ53" s="370">
        <v>7.8</v>
      </c>
      <c r="AR53" s="371">
        <v>58.3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2413890</v>
      </c>
      <c r="AN54" s="375">
        <v>80810</v>
      </c>
      <c r="AO54" s="376">
        <v>111.9</v>
      </c>
      <c r="AP54" s="377">
        <v>50806</v>
      </c>
      <c r="AQ54" s="378">
        <v>10.1</v>
      </c>
      <c r="AR54" s="379">
        <v>101.8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2244550</v>
      </c>
      <c r="AN55" s="367">
        <v>76249</v>
      </c>
      <c r="AO55" s="368">
        <v>-35</v>
      </c>
      <c r="AP55" s="369">
        <v>83774</v>
      </c>
      <c r="AQ55" s="370">
        <v>-1.5</v>
      </c>
      <c r="AR55" s="371">
        <v>-33.5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1065869</v>
      </c>
      <c r="AN56" s="375">
        <v>36208</v>
      </c>
      <c r="AO56" s="376">
        <v>-55.2</v>
      </c>
      <c r="AP56" s="377">
        <v>52179</v>
      </c>
      <c r="AQ56" s="378">
        <v>2.7</v>
      </c>
      <c r="AR56" s="379">
        <v>-57.9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5548098</v>
      </c>
      <c r="AN57" s="367">
        <v>192155</v>
      </c>
      <c r="AO57" s="368">
        <v>152</v>
      </c>
      <c r="AP57" s="369">
        <v>132981</v>
      </c>
      <c r="AQ57" s="370">
        <v>58.7</v>
      </c>
      <c r="AR57" s="371">
        <v>93.3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2198255</v>
      </c>
      <c r="AN58" s="375">
        <v>76135</v>
      </c>
      <c r="AO58" s="376">
        <v>110.3</v>
      </c>
      <c r="AP58" s="377">
        <v>56973</v>
      </c>
      <c r="AQ58" s="378">
        <v>9.1999999999999993</v>
      </c>
      <c r="AR58" s="379">
        <v>101.1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3705555</v>
      </c>
      <c r="AN59" s="367">
        <v>131240</v>
      </c>
      <c r="AO59" s="368">
        <v>-31.7</v>
      </c>
      <c r="AP59" s="369">
        <v>128523</v>
      </c>
      <c r="AQ59" s="370">
        <v>-3.4</v>
      </c>
      <c r="AR59" s="371">
        <v>-28.3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1684457</v>
      </c>
      <c r="AN60" s="375">
        <v>59658</v>
      </c>
      <c r="AO60" s="376">
        <v>-21.6</v>
      </c>
      <c r="AP60" s="377">
        <v>56792</v>
      </c>
      <c r="AQ60" s="378">
        <v>-0.3</v>
      </c>
      <c r="AR60" s="379">
        <v>-21.3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3426855</v>
      </c>
      <c r="AN61" s="382">
        <v>117499</v>
      </c>
      <c r="AO61" s="383">
        <v>23.5</v>
      </c>
      <c r="AP61" s="384">
        <v>101837</v>
      </c>
      <c r="AQ61" s="385">
        <v>10.199999999999999</v>
      </c>
      <c r="AR61" s="371">
        <v>13.3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1703031</v>
      </c>
      <c r="AN62" s="375">
        <v>58190</v>
      </c>
      <c r="AO62" s="376">
        <v>19.100000000000001</v>
      </c>
      <c r="AP62" s="377">
        <v>52577</v>
      </c>
      <c r="AQ62" s="378">
        <v>3.5</v>
      </c>
      <c r="AR62" s="379">
        <v>15.6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aVYhVkGclG95JpPuIejhobVTlyncOntVsn0NQVQHdoAbSlRRKgk+uHRxNxLxy1QoPSR3sMEQ4cMGawUx0zsjGw==" saltValue="8QeWfGzuduuZ2G/u3WaFY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4" zoomScale="70" zoomScaleNormal="70" zoomScaleSheetLayoutView="55" workbookViewId="0">
      <selection activeCell="AE116" sqref="AE116"/>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row r="120" spans="125:125" ht="13.5" hidden="1" customHeight="1" x14ac:dyDescent="0.15"/>
    <row r="121" spans="125:125" ht="13.5" hidden="1" customHeight="1" x14ac:dyDescent="0.15">
      <c r="DU121" s="292"/>
    </row>
  </sheetData>
  <sheetProtection algorithmName="SHA-512" hashValue="NIHUMR2C3dvZilIHgaEDx5xDnlHZv57mbcI+PzZuTIQDc72uw1Uqhk1S+BMDegbTy4DqFxU8EGZeCCZqSXcVww==" saltValue="FZEaepwXmkfgdx5evnSb7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6" zoomScale="70" zoomScaleNormal="70" zoomScaleSheetLayoutView="55" workbookViewId="0">
      <selection activeCell="CV89" sqref="CV89"/>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552</v>
      </c>
    </row>
  </sheetData>
  <sheetProtection algorithmName="SHA-512" hashValue="Az1TVyTd9X+WqcF6ajKXBDbv1Zf2eILHPCj9R7nzfI8RTOxpD5W3O0cVeHG9VcST0H26hbbPAwA0DeWs4o+nRQ==" saltValue="ns7XOzesGvWoFC2OE8fME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55" zoomScaleNormal="55" zoomScaleSheetLayoutView="100" workbookViewId="0">
      <selection activeCell="F61" sqref="F6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598</v>
      </c>
    </row>
    <row r="46" spans="2:10" ht="29.25" customHeight="1" thickBot="1" x14ac:dyDescent="0.25">
      <c r="B46" s="4" t="s">
        <v>0</v>
      </c>
      <c r="C46" s="5"/>
      <c r="D46" s="5"/>
      <c r="E46" s="6" t="s">
        <v>1</v>
      </c>
      <c r="F46" s="7" t="s">
        <v>553</v>
      </c>
      <c r="G46" s="8" t="s">
        <v>554</v>
      </c>
      <c r="H46" s="8" t="s">
        <v>555</v>
      </c>
      <c r="I46" s="8" t="s">
        <v>556</v>
      </c>
      <c r="J46" s="9" t="s">
        <v>557</v>
      </c>
    </row>
    <row r="47" spans="2:10" ht="57.75" customHeight="1" x14ac:dyDescent="0.15">
      <c r="B47" s="10"/>
      <c r="C47" s="1200" t="s">
        <v>2</v>
      </c>
      <c r="D47" s="1200"/>
      <c r="E47" s="1201"/>
      <c r="F47" s="11">
        <v>38.99</v>
      </c>
      <c r="G47" s="12">
        <v>36.200000000000003</v>
      </c>
      <c r="H47" s="12">
        <v>30.39</v>
      </c>
      <c r="I47" s="12">
        <v>25.36</v>
      </c>
      <c r="J47" s="13">
        <v>19.96</v>
      </c>
    </row>
    <row r="48" spans="2:10" ht="57.75" customHeight="1" x14ac:dyDescent="0.15">
      <c r="B48" s="14"/>
      <c r="C48" s="1202" t="s">
        <v>3</v>
      </c>
      <c r="D48" s="1202"/>
      <c r="E48" s="1203"/>
      <c r="F48" s="15">
        <v>6.44</v>
      </c>
      <c r="G48" s="16">
        <v>4.7</v>
      </c>
      <c r="H48" s="16">
        <v>3.9</v>
      </c>
      <c r="I48" s="16">
        <v>4.67</v>
      </c>
      <c r="J48" s="17">
        <v>4.22</v>
      </c>
    </row>
    <row r="49" spans="2:10" ht="57.75" customHeight="1" thickBot="1" x14ac:dyDescent="0.2">
      <c r="B49" s="18"/>
      <c r="C49" s="1204" t="s">
        <v>4</v>
      </c>
      <c r="D49" s="1204"/>
      <c r="E49" s="1205"/>
      <c r="F49" s="19" t="s">
        <v>558</v>
      </c>
      <c r="G49" s="20" t="s">
        <v>559</v>
      </c>
      <c r="H49" s="20" t="s">
        <v>560</v>
      </c>
      <c r="I49" s="20" t="s">
        <v>561</v>
      </c>
      <c r="J49" s="21">
        <v>18.84</v>
      </c>
    </row>
    <row r="50" spans="2:10" ht="13.5" customHeight="1" x14ac:dyDescent="0.15"/>
  </sheetData>
  <sheetProtection algorithmName="SHA-512" hashValue="puh1txEu8T99HlH0kabsDiZCqg+Yn3wT/WuSWes52XD7xsAkobcjj1ELlZ7KihZQi8WkKqCY7FCfXbUikyFKQQ==" saltValue="CFfbWcjkL7DwQ30DA0FP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2022-03-18T06:02:22Z</cp:lastPrinted>
  <dcterms:created xsi:type="dcterms:W3CDTF">2022-02-02T07:27:51Z</dcterms:created>
  <dcterms:modified xsi:type="dcterms:W3CDTF">2022-09-28T01:22:56Z</dcterms:modified>
  <cp:category/>
</cp:coreProperties>
</file>