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83\Desktop\省エネチェック\"/>
    </mc:Choice>
  </mc:AlternateContent>
  <bookViews>
    <workbookView xWindow="0" yWindow="0" windowWidth="13395" windowHeight="12135"/>
  </bookViews>
  <sheets>
    <sheet name="環境家計簿" sheetId="1" r:id="rId1"/>
  </sheets>
  <definedNames>
    <definedName name="_xlnm.Print_Area" localSheetId="0">環境家計簿!$A$1:$P$33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E20" i="1"/>
  <c r="D20" i="1"/>
  <c r="O8" i="1"/>
  <c r="N8" i="1"/>
  <c r="M8" i="1"/>
  <c r="L8" i="1"/>
  <c r="K8" i="1"/>
  <c r="J8" i="1"/>
  <c r="I8" i="1"/>
  <c r="H8" i="1"/>
  <c r="G8" i="1"/>
  <c r="F8" i="1"/>
  <c r="E8" i="1"/>
  <c r="D8" i="1"/>
  <c r="E30" i="1" l="1"/>
  <c r="D28" i="1"/>
  <c r="D25" i="1"/>
  <c r="D17" i="1"/>
  <c r="D14" i="1"/>
  <c r="D11" i="1"/>
  <c r="P8" i="1"/>
  <c r="N22" i="1"/>
  <c r="N30" i="1" s="1"/>
  <c r="J22" i="1"/>
  <c r="J30" i="1" s="1"/>
  <c r="G22" i="1"/>
  <c r="G30" i="1" s="1"/>
  <c r="I22" i="1"/>
  <c r="I30" i="1" s="1"/>
  <c r="O28" i="1"/>
  <c r="N28" i="1"/>
  <c r="M28" i="1"/>
  <c r="L28" i="1"/>
  <c r="K28" i="1"/>
  <c r="J28" i="1"/>
  <c r="I28" i="1"/>
  <c r="H28" i="1"/>
  <c r="G28" i="1"/>
  <c r="F28" i="1"/>
  <c r="E28" i="1"/>
  <c r="P28" i="1"/>
  <c r="O25" i="1"/>
  <c r="N25" i="1"/>
  <c r="M25" i="1"/>
  <c r="L25" i="1"/>
  <c r="K25" i="1"/>
  <c r="J25" i="1"/>
  <c r="I25" i="1"/>
  <c r="H25" i="1"/>
  <c r="G25" i="1"/>
  <c r="F25" i="1"/>
  <c r="E25" i="1"/>
  <c r="P25" i="1"/>
  <c r="O17" i="1"/>
  <c r="N17" i="1"/>
  <c r="M17" i="1"/>
  <c r="L17" i="1"/>
  <c r="K17" i="1"/>
  <c r="J17" i="1"/>
  <c r="I17" i="1"/>
  <c r="H17" i="1"/>
  <c r="G17" i="1"/>
  <c r="F17" i="1"/>
  <c r="E17" i="1"/>
  <c r="P17" i="1"/>
  <c r="O14" i="1"/>
  <c r="N14" i="1"/>
  <c r="M14" i="1"/>
  <c r="L14" i="1"/>
  <c r="L22" i="1"/>
  <c r="L30" i="1" s="1"/>
  <c r="K14" i="1"/>
  <c r="J14" i="1"/>
  <c r="I14" i="1"/>
  <c r="H14" i="1"/>
  <c r="G14" i="1"/>
  <c r="F14" i="1"/>
  <c r="E14" i="1"/>
  <c r="P14" i="1"/>
  <c r="O11" i="1"/>
  <c r="N11" i="1"/>
  <c r="M11" i="1"/>
  <c r="L11" i="1"/>
  <c r="K11" i="1"/>
  <c r="J11" i="1"/>
  <c r="I11" i="1"/>
  <c r="H11" i="1"/>
  <c r="G11" i="1"/>
  <c r="F11" i="1"/>
  <c r="F22" i="1"/>
  <c r="F30" i="1" s="1"/>
  <c r="E11" i="1"/>
  <c r="O22" i="1"/>
  <c r="O30" i="1" s="1"/>
  <c r="M22" i="1"/>
  <c r="M30" i="1" s="1"/>
  <c r="K22" i="1"/>
  <c r="K30" i="1" s="1"/>
  <c r="O23" i="1"/>
  <c r="O31" i="1"/>
  <c r="N23" i="1"/>
  <c r="N31" i="1"/>
  <c r="M23" i="1"/>
  <c r="M31" i="1"/>
  <c r="L23" i="1"/>
  <c r="L31" i="1"/>
  <c r="K23" i="1"/>
  <c r="K31" i="1"/>
  <c r="J23" i="1"/>
  <c r="J31" i="1"/>
  <c r="I23" i="1"/>
  <c r="I31" i="1"/>
  <c r="H23" i="1"/>
  <c r="H31" i="1"/>
  <c r="G23" i="1"/>
  <c r="G31" i="1"/>
  <c r="F23" i="1"/>
  <c r="F31" i="1"/>
  <c r="E23" i="1"/>
  <c r="E31" i="1"/>
  <c r="D23" i="1"/>
  <c r="D31" i="1"/>
  <c r="P31" i="1"/>
  <c r="P9" i="1"/>
  <c r="P29" i="1"/>
  <c r="P27" i="1"/>
  <c r="P26" i="1"/>
  <c r="P24" i="1"/>
  <c r="P21" i="1"/>
  <c r="P19" i="1"/>
  <c r="P18" i="1"/>
  <c r="P16" i="1"/>
  <c r="P15" i="1"/>
  <c r="P13" i="1"/>
  <c r="P12" i="1"/>
  <c r="P10" i="1"/>
  <c r="P7" i="1"/>
  <c r="E22" i="1"/>
  <c r="P11" i="1"/>
  <c r="H22" i="1"/>
  <c r="H30" i="1" s="1"/>
  <c r="P20" i="1"/>
  <c r="P23" i="1"/>
  <c r="D22" i="1"/>
  <c r="D30" i="1" s="1"/>
  <c r="P30" i="1" l="1"/>
  <c r="P22" i="1"/>
</calcChain>
</file>

<file path=xl/sharedStrings.xml><?xml version="1.0" encoding="utf-8"?>
<sst xmlns="http://schemas.openxmlformats.org/spreadsheetml/2006/main" count="55" uniqueCount="23">
  <si>
    <r>
      <rPr>
        <b/>
        <sz val="8"/>
        <rFont val="HG丸ｺﾞｼｯｸM-PRO"/>
        <family val="3"/>
        <charset val="128"/>
      </rPr>
      <t>ＣＯ</t>
    </r>
    <r>
      <rPr>
        <b/>
        <vertAlign val="subscript"/>
        <sz val="8"/>
        <rFont val="HG丸ｺﾞｼｯｸM-PRO"/>
        <family val="3"/>
        <charset val="128"/>
      </rPr>
      <t xml:space="preserve">２
</t>
    </r>
    <r>
      <rPr>
        <b/>
        <sz val="8"/>
        <rFont val="HG丸ｺﾞｼｯｸM-PRO"/>
        <family val="3"/>
        <charset val="128"/>
      </rPr>
      <t>排出係数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(kg-CO</t>
    </r>
    <r>
      <rPr>
        <vertAlign val="subscript"/>
        <sz val="6"/>
        <rFont val="HG丸ｺﾞｼｯｸM-PRO"/>
        <family val="3"/>
        <charset val="128"/>
      </rPr>
      <t>2</t>
    </r>
    <r>
      <rPr>
        <sz val="6"/>
        <rFont val="HG丸ｺﾞｼｯｸM-PRO"/>
        <family val="3"/>
        <charset val="128"/>
      </rPr>
      <t>)</t>
    </r>
    <rPh sb="4" eb="6">
      <t>ハイシュツ</t>
    </rPh>
    <rPh sb="6" eb="8">
      <t>ケイスウ</t>
    </rPh>
    <phoneticPr fontId="10"/>
  </si>
  <si>
    <t>合計</t>
    <rPh sb="0" eb="2">
      <t>ゴウケイ</t>
    </rPh>
    <phoneticPr fontId="10"/>
  </si>
  <si>
    <r>
      <t xml:space="preserve">電気
</t>
    </r>
    <r>
      <rPr>
        <b/>
        <sz val="9"/>
        <rFont val="HG丸ｺﾞｼｯｸM-PRO"/>
        <family val="3"/>
        <charset val="128"/>
      </rPr>
      <t>（kWh）</t>
    </r>
    <rPh sb="0" eb="1">
      <t>デン</t>
    </rPh>
    <rPh sb="1" eb="2">
      <t>キ</t>
    </rPh>
    <phoneticPr fontId="10"/>
  </si>
  <si>
    <t>使用量</t>
    <rPh sb="0" eb="3">
      <t>シヨウリョウ</t>
    </rPh>
    <phoneticPr fontId="10"/>
  </si>
  <si>
    <t>金額</t>
    <rPh sb="0" eb="2">
      <t>キンガク</t>
    </rPh>
    <phoneticPr fontId="10"/>
  </si>
  <si>
    <t>都市ガス
（ｍ３）</t>
    <rPh sb="0" eb="2">
      <t>トシ</t>
    </rPh>
    <phoneticPr fontId="10"/>
  </si>
  <si>
    <t>プロパンガス
（ｍ３）</t>
    <phoneticPr fontId="10"/>
  </si>
  <si>
    <t>灯油
（Ｌ）</t>
    <rPh sb="0" eb="2">
      <t>トウユ</t>
    </rPh>
    <phoneticPr fontId="10"/>
  </si>
  <si>
    <t>水道
（ｍ３）</t>
    <rPh sb="0" eb="1">
      <t>ミズ</t>
    </rPh>
    <rPh sb="1" eb="2">
      <t>ミチ</t>
    </rPh>
    <phoneticPr fontId="10"/>
  </si>
  <si>
    <t>ガソリン
（Ｌ）</t>
    <phoneticPr fontId="10"/>
  </si>
  <si>
    <t>軽油
（Ｌ）</t>
    <rPh sb="0" eb="1">
      <t>ケイ</t>
    </rPh>
    <rPh sb="1" eb="2">
      <t>アブラ</t>
    </rPh>
    <phoneticPr fontId="10"/>
  </si>
  <si>
    <t>光熱水費計</t>
    <rPh sb="0" eb="4">
      <t>コウネツスイヒ</t>
    </rPh>
    <rPh sb="4" eb="5">
      <t>ケイ</t>
    </rPh>
    <phoneticPr fontId="1"/>
  </si>
  <si>
    <t>総計</t>
    <rPh sb="0" eb="2">
      <t>ソウケイ</t>
    </rPh>
    <phoneticPr fontId="10"/>
  </si>
  <si>
    <t>×2.234</t>
    <phoneticPr fontId="10"/>
  </si>
  <si>
    <t>×5.976</t>
    <phoneticPr fontId="10"/>
  </si>
  <si>
    <t>×2.489</t>
    <phoneticPr fontId="10"/>
  </si>
  <si>
    <t>×2.322</t>
    <phoneticPr fontId="10"/>
  </si>
  <si>
    <t>×2.585</t>
    <phoneticPr fontId="10"/>
  </si>
  <si>
    <r>
      <t>ＣＯ</t>
    </r>
    <r>
      <rPr>
        <sz val="6"/>
        <rFont val="HG丸ｺﾞｼｯｸM-PRO"/>
        <family val="3"/>
        <charset val="128"/>
      </rPr>
      <t>２</t>
    </r>
    <r>
      <rPr>
        <sz val="9"/>
        <rFont val="HG丸ｺﾞｼｯｸM-PRO"/>
        <family val="3"/>
        <charset val="128"/>
      </rPr>
      <t>排出量</t>
    </r>
    <rPh sb="3" eb="5">
      <t>ハイシュツ</t>
    </rPh>
    <rPh sb="5" eb="6">
      <t>リョウ</t>
    </rPh>
    <phoneticPr fontId="10"/>
  </si>
  <si>
    <t>　月</t>
    <rPh sb="1" eb="2">
      <t>ツキ</t>
    </rPh>
    <phoneticPr fontId="10"/>
  </si>
  <si>
    <t>　月</t>
    <phoneticPr fontId="1"/>
  </si>
  <si>
    <t>×0.480</t>
    <phoneticPr fontId="10"/>
  </si>
  <si>
    <t>×0.196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</si>
</sst>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月&quot;"/>
    <numFmt numFmtId="177" formatCode="0&quot;kWh&quot;"/>
    <numFmt numFmtId="178" formatCode="0.0&quot;kg&quot;"/>
    <numFmt numFmtId="179" formatCode="0&quot;円&quot;"/>
    <numFmt numFmtId="180" formatCode="0.0&quot;m3&quot;"/>
    <numFmt numFmtId="181" formatCode="0.0&quot;L&quot;"/>
    <numFmt numFmtId="182" formatCode="0&quot;m3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17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vertAlign val="subscript"/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vertAlign val="subscript"/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8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178" fontId="13" fillId="3" borderId="9" xfId="0" applyNumberFormat="1" applyFont="1" applyFill="1" applyBorder="1" applyAlignment="1" applyProtection="1">
      <alignment horizontal="right" shrinkToFit="1"/>
    </xf>
    <xf numFmtId="177" fontId="19" fillId="0" borderId="5" xfId="0" applyNumberFormat="1" applyFont="1" applyFill="1" applyBorder="1" applyAlignment="1" applyProtection="1">
      <alignment horizontal="right" shrinkToFit="1"/>
      <protection locked="0"/>
    </xf>
    <xf numFmtId="178" fontId="13" fillId="3" borderId="6" xfId="0" applyNumberFormat="1" applyFont="1" applyFill="1" applyBorder="1" applyAlignment="1" applyProtection="1">
      <alignment horizontal="right" shrinkToFit="1"/>
    </xf>
    <xf numFmtId="179" fontId="15" fillId="4" borderId="7" xfId="0" applyNumberFormat="1" applyFont="1" applyFill="1" applyBorder="1" applyAlignment="1" applyProtection="1">
      <alignment horizontal="right" shrinkToFit="1"/>
      <protection locked="0"/>
    </xf>
    <xf numFmtId="180" fontId="19" fillId="0" borderId="5" xfId="0" applyNumberFormat="1" applyFont="1" applyFill="1" applyBorder="1" applyAlignment="1" applyProtection="1">
      <alignment horizontal="right" shrinkToFit="1"/>
      <protection locked="0"/>
    </xf>
    <xf numFmtId="181" fontId="19" fillId="0" borderId="5" xfId="0" applyNumberFormat="1" applyFont="1" applyFill="1" applyBorder="1" applyAlignment="1" applyProtection="1">
      <alignment horizontal="right" shrinkToFit="1"/>
      <protection locked="0"/>
    </xf>
    <xf numFmtId="182" fontId="19" fillId="0" borderId="5" xfId="0" applyNumberFormat="1" applyFont="1" applyFill="1" applyBorder="1" applyAlignment="1" applyProtection="1">
      <alignment horizontal="right" shrinkToFit="1"/>
      <protection locked="0"/>
    </xf>
    <xf numFmtId="0" fontId="14" fillId="5" borderId="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</xdr:colOff>
      <xdr:row>0</xdr:row>
      <xdr:rowOff>114300</xdr:rowOff>
    </xdr:from>
    <xdr:to>
      <xdr:col>8</xdr:col>
      <xdr:colOff>676274</xdr:colOff>
      <xdr:row>3</xdr:row>
      <xdr:rowOff>38100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66800" y="114300"/>
          <a:ext cx="5524499" cy="485775"/>
        </a:xfrm>
        <a:prstGeom prst="foldedCorner">
          <a:avLst>
            <a:gd name="adj" fmla="val 12500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64008" tIns="27432" rIns="64008" bIns="27432" anchor="ctr" upright="1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 rtl="1">
            <a:defRPr sz="1000"/>
          </a:pPr>
          <a:r>
            <a:rPr lang="ja-JP" altLang="en-US" sz="2800" b="1" i="0" strike="noStrike" cap="all" spc="0">
              <a:ln w="0"/>
              <a:solidFill>
                <a:srgbClr val="00B050"/>
              </a:solidFill>
              <a:effectLst>
                <a:reflection blurRad="12700" stA="50000" endPos="50000" dist="5000" dir="5400000" sy="-100000" rotWithShape="0"/>
              </a:effectLst>
              <a:latin typeface="HG丸ｺﾞｼｯｸM-PRO"/>
              <a:ea typeface="HG丸ｺﾞｼｯｸM-PRO"/>
            </a:rPr>
            <a:t>環境家計簿をつけてみよう！</a:t>
          </a:r>
        </a:p>
      </xdr:txBody>
    </xdr:sp>
    <xdr:clientData/>
  </xdr:twoCellAnchor>
  <xdr:twoCellAnchor>
    <xdr:from>
      <xdr:col>2</xdr:col>
      <xdr:colOff>78106</xdr:colOff>
      <xdr:row>2</xdr:row>
      <xdr:rowOff>87629</xdr:rowOff>
    </xdr:from>
    <xdr:to>
      <xdr:col>9</xdr:col>
      <xdr:colOff>11431</xdr:colOff>
      <xdr:row>5</xdr:row>
      <xdr:rowOff>66696</xdr:rowOff>
    </xdr:to>
    <xdr:sp macro="" textlink="">
      <xdr:nvSpPr>
        <xdr:cNvPr id="3" name="正方形/長方形 2"/>
        <xdr:cNvSpPr/>
      </xdr:nvSpPr>
      <xdr:spPr>
        <a:xfrm>
          <a:off x="1295401" y="438149"/>
          <a:ext cx="5334000" cy="685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あなたの家庭でどれくらい省エネできたか確認してみましょう！</a:t>
          </a:r>
        </a:p>
      </xdr:txBody>
    </xdr:sp>
    <xdr:clientData/>
  </xdr:twoCellAnchor>
  <xdr:twoCellAnchor>
    <xdr:from>
      <xdr:col>9</xdr:col>
      <xdr:colOff>321944</xdr:colOff>
      <xdr:row>1</xdr:row>
      <xdr:rowOff>114300</xdr:rowOff>
    </xdr:from>
    <xdr:to>
      <xdr:col>15</xdr:col>
      <xdr:colOff>461039</xdr:colOff>
      <xdr:row>4</xdr:row>
      <xdr:rowOff>390525</xdr:rowOff>
    </xdr:to>
    <xdr:sp macro="" textlink="">
      <xdr:nvSpPr>
        <xdr:cNvPr id="4" name="正方形/長方形 3"/>
        <xdr:cNvSpPr/>
      </xdr:nvSpPr>
      <xdr:spPr>
        <a:xfrm>
          <a:off x="6962774" y="285750"/>
          <a:ext cx="4791075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使用量を入力するとＣＯ</a:t>
          </a:r>
          <a:r>
            <a:rPr kumimoji="1" lang="ja-JP" altLang="en-US" sz="7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２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排出量（㎏）がわかります。</a:t>
          </a: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１年前や他の月と比べて、省エネできているかどうかチェックしましょう！</a:t>
          </a: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（例）１ヶ月の電気使用量が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300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ｋＷｈの場合、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ヶ月のＣＯ</a:t>
          </a:r>
          <a:r>
            <a:rPr kumimoji="1" lang="ja-JP" altLang="en-US" sz="7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２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排出量は、</a:t>
          </a:r>
          <a:b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　　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300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ｋＷｈ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×0.480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＝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144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㎏となります。</a:t>
          </a:r>
        </a:p>
      </xdr:txBody>
    </xdr:sp>
    <xdr:clientData/>
  </xdr:twoCellAnchor>
  <xdr:twoCellAnchor>
    <xdr:from>
      <xdr:col>9</xdr:col>
      <xdr:colOff>236219</xdr:colOff>
      <xdr:row>0</xdr:row>
      <xdr:rowOff>76200</xdr:rowOff>
    </xdr:from>
    <xdr:to>
      <xdr:col>11</xdr:col>
      <xdr:colOff>158104</xdr:colOff>
      <xdr:row>1</xdr:row>
      <xdr:rowOff>114300</xdr:rowOff>
    </xdr:to>
    <xdr:sp macro="" textlink="">
      <xdr:nvSpPr>
        <xdr:cNvPr id="5" name="円/楕円 4"/>
        <xdr:cNvSpPr/>
      </xdr:nvSpPr>
      <xdr:spPr>
        <a:xfrm>
          <a:off x="6877049" y="76200"/>
          <a:ext cx="1457326" cy="209550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050" b="1">
              <a:latin typeface="HG丸ｺﾞｼｯｸM-PRO" pitchFamily="50" charset="-128"/>
              <a:ea typeface="HG丸ｺﾞｼｯｸM-PRO" pitchFamily="50" charset="-128"/>
            </a:rPr>
            <a:t>記入の仕方</a:t>
          </a:r>
        </a:p>
      </xdr:txBody>
    </xdr:sp>
    <xdr:clientData/>
  </xdr:twoCellAnchor>
  <xdr:twoCellAnchor>
    <xdr:from>
      <xdr:col>2</xdr:col>
      <xdr:colOff>354331</xdr:colOff>
      <xdr:row>31</xdr:row>
      <xdr:rowOff>38100</xdr:rowOff>
    </xdr:from>
    <xdr:to>
      <xdr:col>11</xdr:col>
      <xdr:colOff>685822</xdr:colOff>
      <xdr:row>32</xdr:row>
      <xdr:rowOff>342900</xdr:rowOff>
    </xdr:to>
    <xdr:sp macro="" textlink="">
      <xdr:nvSpPr>
        <xdr:cNvPr id="6" name="角丸四角形 5"/>
        <xdr:cNvSpPr/>
      </xdr:nvSpPr>
      <xdr:spPr>
        <a:xfrm>
          <a:off x="1771651" y="8239125"/>
          <a:ext cx="7305674" cy="1095375"/>
        </a:xfrm>
        <a:prstGeom prst="round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l">
            <a:lnSpc>
              <a:spcPts val="11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杉の木１本が１年間で吸収するＣＯ</a:t>
          </a:r>
          <a:r>
            <a:rPr kumimoji="1" lang="ja-JP" altLang="en-US" sz="7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２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の量は、約</a:t>
          </a:r>
          <a:r>
            <a:rPr kumimoji="1" lang="en-US" altLang="ja-JP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14.0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㎏です。</a:t>
          </a:r>
        </a:p>
        <a:p>
          <a:pPr algn="l">
            <a:lnSpc>
              <a:spcPts val="11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大分県の全世帯で</a:t>
          </a:r>
          <a:r>
            <a:rPr kumimoji="1" lang="ja-JP" altLang="ja-JP" sz="105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ＣＯ</a:t>
          </a:r>
          <a:r>
            <a:rPr kumimoji="1" lang="ja-JP" altLang="ja-JP" sz="7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の排出量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１％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削減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と、約１５０万本の杉の木の年間吸収量と</a:t>
          </a:r>
          <a:endParaRPr kumimoji="1" lang="en-US" altLang="ja-JP" sz="105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同じぐらいのＣＯ</a:t>
          </a:r>
          <a:r>
            <a:rPr kumimoji="1" lang="ja-JP" altLang="en-US" sz="7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２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を削減できることになります。（杉林の面積で大銀ドーム３００個分！）</a:t>
          </a:r>
          <a:endParaRPr kumimoji="1" lang="en-US" altLang="ja-JP" sz="105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一人ひとりの取組みが大きな力となって、地球環境を守ることにつながります</a:t>
          </a:r>
          <a:r>
            <a:rPr kumimoji="1" lang="en-US" altLang="ja-JP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!</a:t>
          </a:r>
        </a:p>
        <a:p>
          <a:pPr algn="l">
            <a:lnSpc>
              <a:spcPts val="1000"/>
            </a:lnSpc>
          </a:pPr>
          <a:r>
            <a:rPr kumimoji="1" lang="en-US" altLang="ja-JP" sz="105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出典：「クールチョイス！節エネガイド２０１７」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JCCCA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、「大分スポーツ公園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HP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」、「林野庁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HP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」、「関東森林管理局」等より試算</a:t>
          </a:r>
          <a:endParaRPr kumimoji="1" lang="en-US" altLang="ja-JP" sz="800" b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800" b="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 令和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年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31</a:t>
          </a:r>
          <a:r>
            <a:rPr kumimoji="1" lang="ja-JP" altLang="en-US" sz="8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日時点で取得可能な最新の数値をもとに計算しています。更新がない一部の数値についてはそのまま使用しています。</a:t>
          </a:r>
          <a:endParaRPr kumimoji="1" lang="en-US" altLang="ja-JP" sz="800" b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2</xdr:col>
      <xdr:colOff>45720</xdr:colOff>
      <xdr:row>32</xdr:row>
      <xdr:rowOff>251460</xdr:rowOff>
    </xdr:to>
    <xdr:pic>
      <xdr:nvPicPr>
        <xdr:cNvPr id="156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4360"/>
          <a:ext cx="12801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31</xdr:row>
      <xdr:rowOff>57150</xdr:rowOff>
    </xdr:from>
    <xdr:to>
      <xdr:col>15</xdr:col>
      <xdr:colOff>666797</xdr:colOff>
      <xdr:row>32</xdr:row>
      <xdr:rowOff>354330</xdr:rowOff>
    </xdr:to>
    <xdr:sp macro="" textlink="">
      <xdr:nvSpPr>
        <xdr:cNvPr id="8" name="正方形/長方形 7"/>
        <xdr:cNvSpPr/>
      </xdr:nvSpPr>
      <xdr:spPr>
        <a:xfrm>
          <a:off x="9096375" y="8258175"/>
          <a:ext cx="3048000" cy="1095375"/>
        </a:xfrm>
        <a:prstGeom prst="rect">
          <a:avLst/>
        </a:prstGeom>
        <a:solidFill>
          <a:srgbClr val="00990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100"/>
            </a:lnSpc>
          </a:pPr>
          <a:r>
            <a:rPr kumimoji="1" lang="ja-JP" altLang="en-US" sz="1200">
              <a:latin typeface="HGP創英角ｺﾞｼｯｸUB" pitchFamily="50" charset="-128"/>
              <a:ea typeface="HGP創英角ｺﾞｼｯｸUB" pitchFamily="50" charset="-128"/>
            </a:rPr>
            <a:t>杵築市市民生活課</a:t>
          </a:r>
          <a:endParaRPr kumimoji="1" lang="ja-JP" altLang="en-US" sz="500">
            <a:latin typeface="HGP創英角ｺﾞｼｯｸUB" pitchFamily="50" charset="-128"/>
            <a:ea typeface="HGP創英角ｺﾞｼｯｸUB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〒８７</a:t>
          </a:r>
          <a:r>
            <a:rPr kumimoji="1" lang="en-US" altLang="ja-JP" sz="1000">
              <a:latin typeface="HGP創英角ｺﾞｼｯｸUB" pitchFamily="50" charset="-128"/>
              <a:ea typeface="HGP創英角ｺﾞｼｯｸUB" pitchFamily="50" charset="-128"/>
            </a:rPr>
            <a:t>3</a:t>
          </a: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－</a:t>
          </a:r>
          <a:r>
            <a:rPr kumimoji="1" lang="en-US" altLang="ja-JP" sz="1000">
              <a:latin typeface="HGP創英角ｺﾞｼｯｸUB" pitchFamily="50" charset="-128"/>
              <a:ea typeface="HGP創英角ｺﾞｼｯｸUB" pitchFamily="50" charset="-128"/>
            </a:rPr>
            <a:t>000</a:t>
          </a: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１　杵築市大字杵築</a:t>
          </a:r>
          <a:r>
            <a:rPr kumimoji="1" lang="en-US" altLang="ja-JP" sz="1000">
              <a:latin typeface="HGP創英角ｺﾞｼｯｸUB" pitchFamily="50" charset="-128"/>
              <a:ea typeface="HGP創英角ｺﾞｼｯｸUB" pitchFamily="50" charset="-128"/>
            </a:rPr>
            <a:t>377</a:t>
          </a: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番地</a:t>
          </a:r>
          <a:r>
            <a:rPr kumimoji="1" lang="en-US" altLang="ja-JP" sz="1000">
              <a:latin typeface="HGP創英角ｺﾞｼｯｸUB" pitchFamily="50" charset="-128"/>
              <a:ea typeface="HGP創英角ｺﾞｼｯｸUB" pitchFamily="50" charset="-128"/>
            </a:rPr>
            <a:t>1</a:t>
          </a:r>
          <a:endParaRPr kumimoji="1" lang="ja-JP" altLang="en-US" sz="1000">
            <a:latin typeface="HGP創英角ｺﾞｼｯｸUB" pitchFamily="50" charset="-128"/>
            <a:ea typeface="HGP創英角ｺﾞｼｯｸUB" pitchFamily="50" charset="-128"/>
          </a:endParaRPr>
        </a:p>
        <a:p>
          <a:pPr algn="ctr">
            <a:lnSpc>
              <a:spcPts val="1000"/>
            </a:lnSpc>
          </a:pP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ＴＥＬ　０９７８－６２－１８０７　</a:t>
          </a:r>
          <a:endParaRPr kumimoji="1" lang="en-US" altLang="ja-JP" sz="1000">
            <a:latin typeface="HGP創英角ｺﾞｼｯｸUB" pitchFamily="50" charset="-128"/>
            <a:ea typeface="HGP創英角ｺﾞｼｯｸUB" pitchFamily="50" charset="-128"/>
          </a:endParaRPr>
        </a:p>
        <a:p>
          <a:pPr algn="ctr">
            <a:lnSpc>
              <a:spcPts val="900"/>
            </a:lnSpc>
          </a:pPr>
          <a:r>
            <a:rPr kumimoji="1" lang="ja-JP" altLang="en-US" sz="1000">
              <a:latin typeface="HGP創英角ｺﾞｼｯｸUB" pitchFamily="50" charset="-128"/>
              <a:ea typeface="HGP創英角ｺﾞｼｯｸUB" pitchFamily="50" charset="-128"/>
            </a:rPr>
            <a:t>ＦＡＸ　０９７８－６２－３１４１</a:t>
          </a:r>
          <a:endParaRPr kumimoji="1" lang="en-US" altLang="ja-JP" sz="1000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1</xdr:col>
      <xdr:colOff>274320</xdr:colOff>
      <xdr:row>31</xdr:row>
      <xdr:rowOff>28575</xdr:rowOff>
    </xdr:from>
    <xdr:to>
      <xdr:col>2</xdr:col>
      <xdr:colOff>527637</xdr:colOff>
      <xdr:row>31</xdr:row>
      <xdr:rowOff>314325</xdr:rowOff>
    </xdr:to>
    <xdr:sp macro="" textlink="">
      <xdr:nvSpPr>
        <xdr:cNvPr id="9" name="円形吹き出し 8"/>
        <xdr:cNvSpPr/>
      </xdr:nvSpPr>
      <xdr:spPr>
        <a:xfrm>
          <a:off x="962025" y="8229600"/>
          <a:ext cx="990600" cy="285750"/>
        </a:xfrm>
        <a:prstGeom prst="wedgeEllipseCallout">
          <a:avLst>
            <a:gd name="adj1" fmla="val -35512"/>
            <a:gd name="adj2" fmla="val 69167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豆知識</a:t>
          </a:r>
        </a:p>
      </xdr:txBody>
    </xdr:sp>
    <xdr:clientData/>
  </xdr:twoCellAnchor>
  <xdr:twoCellAnchor editAs="oneCell">
    <xdr:from>
      <xdr:col>0</xdr:col>
      <xdr:colOff>15240</xdr:colOff>
      <xdr:row>0</xdr:row>
      <xdr:rowOff>53340</xdr:rowOff>
    </xdr:from>
    <xdr:to>
      <xdr:col>1</xdr:col>
      <xdr:colOff>259080</xdr:colOff>
      <xdr:row>5</xdr:row>
      <xdr:rowOff>152400</xdr:rowOff>
    </xdr:to>
    <xdr:pic>
      <xdr:nvPicPr>
        <xdr:cNvPr id="1564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3340"/>
          <a:ext cx="8382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6"/>
  <sheetViews>
    <sheetView tabSelected="1" zoomScaleNormal="100" zoomScaleSheetLayoutView="100" workbookViewId="0">
      <selection activeCell="M37" sqref="M37"/>
    </sheetView>
  </sheetViews>
  <sheetFormatPr defaultRowHeight="13.5" x14ac:dyDescent="0.15"/>
  <cols>
    <col min="1" max="1" width="8.625" customWidth="1"/>
    <col min="2" max="2" width="9.375" customWidth="1"/>
    <col min="3" max="16" width="10.125" customWidth="1"/>
  </cols>
  <sheetData>
    <row r="1" spans="1:17" ht="13.5" customHeight="1" x14ac:dyDescent="0.15"/>
    <row r="2" spans="1:17" ht="13.5" customHeight="1" x14ac:dyDescent="0.15"/>
    <row r="3" spans="1:17" ht="17.25" customHeight="1" x14ac:dyDescent="0.15"/>
    <row r="4" spans="1:17" ht="4.5" customHeight="1" x14ac:dyDescent="0.15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4.5" customHeight="1" thickBot="1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7.5" customHeight="1" thickBot="1" x14ac:dyDescent="0.2">
      <c r="A6" s="4"/>
      <c r="B6" s="5" t="s">
        <v>0</v>
      </c>
      <c r="C6" s="6"/>
      <c r="D6" s="7" t="s">
        <v>19</v>
      </c>
      <c r="E6" s="7" t="s">
        <v>19</v>
      </c>
      <c r="F6" s="7" t="s">
        <v>20</v>
      </c>
      <c r="G6" s="7" t="s">
        <v>20</v>
      </c>
      <c r="H6" s="7" t="s">
        <v>20</v>
      </c>
      <c r="I6" s="7" t="s">
        <v>20</v>
      </c>
      <c r="J6" s="7" t="s">
        <v>20</v>
      </c>
      <c r="K6" s="7" t="s">
        <v>20</v>
      </c>
      <c r="L6" s="7" t="s">
        <v>20</v>
      </c>
      <c r="M6" s="7" t="s">
        <v>20</v>
      </c>
      <c r="N6" s="7" t="s">
        <v>20</v>
      </c>
      <c r="O6" s="7" t="s">
        <v>20</v>
      </c>
      <c r="P6" s="8" t="s">
        <v>1</v>
      </c>
      <c r="Q6" s="9"/>
    </row>
    <row r="7" spans="1:17" ht="21" customHeight="1" thickTop="1" x14ac:dyDescent="0.15">
      <c r="A7" s="30" t="s">
        <v>2</v>
      </c>
      <c r="B7" s="33" t="s">
        <v>21</v>
      </c>
      <c r="C7" s="10" t="s">
        <v>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>
        <f t="shared" ref="P7:P31" si="0">SUM(D7:O7)</f>
        <v>0</v>
      </c>
      <c r="Q7" s="9"/>
    </row>
    <row r="8" spans="1:17" ht="21" customHeight="1" x14ac:dyDescent="0.15">
      <c r="A8" s="31"/>
      <c r="B8" s="33"/>
      <c r="C8" s="11" t="s">
        <v>18</v>
      </c>
      <c r="D8" s="18" t="str">
        <f t="shared" ref="D8:O8" si="1">IF(D7=0,"",D7*0.48)</f>
        <v/>
      </c>
      <c r="E8" s="18" t="str">
        <f t="shared" si="1"/>
        <v/>
      </c>
      <c r="F8" s="18" t="str">
        <f t="shared" si="1"/>
        <v/>
      </c>
      <c r="G8" s="18" t="str">
        <f t="shared" si="1"/>
        <v/>
      </c>
      <c r="H8" s="18" t="str">
        <f t="shared" si="1"/>
        <v/>
      </c>
      <c r="I8" s="18" t="str">
        <f t="shared" si="1"/>
        <v/>
      </c>
      <c r="J8" s="18" t="str">
        <f t="shared" si="1"/>
        <v/>
      </c>
      <c r="K8" s="18" t="str">
        <f t="shared" si="1"/>
        <v/>
      </c>
      <c r="L8" s="18" t="str">
        <f t="shared" si="1"/>
        <v/>
      </c>
      <c r="M8" s="18" t="str">
        <f t="shared" si="1"/>
        <v/>
      </c>
      <c r="N8" s="18" t="str">
        <f t="shared" si="1"/>
        <v/>
      </c>
      <c r="O8" s="18" t="str">
        <f t="shared" si="1"/>
        <v/>
      </c>
      <c r="P8" s="18">
        <f>SUM(D8:O8)</f>
        <v>0</v>
      </c>
      <c r="Q8" s="9"/>
    </row>
    <row r="9" spans="1:17" ht="21" customHeight="1" thickBot="1" x14ac:dyDescent="0.2">
      <c r="A9" s="32"/>
      <c r="B9" s="34"/>
      <c r="C9" s="12" t="s">
        <v>4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>
        <f t="shared" si="0"/>
        <v>0</v>
      </c>
      <c r="Q9" s="9"/>
    </row>
    <row r="10" spans="1:17" ht="21" customHeight="1" thickTop="1" x14ac:dyDescent="0.15">
      <c r="A10" s="35" t="s">
        <v>5</v>
      </c>
      <c r="B10" s="36" t="s">
        <v>13</v>
      </c>
      <c r="C10" s="10" t="s">
        <v>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f t="shared" si="0"/>
        <v>0</v>
      </c>
      <c r="Q10" s="9"/>
    </row>
    <row r="11" spans="1:17" ht="21" customHeight="1" x14ac:dyDescent="0.15">
      <c r="A11" s="31"/>
      <c r="B11" s="37"/>
      <c r="C11" s="11" t="s">
        <v>18</v>
      </c>
      <c r="D11" s="18" t="str">
        <f>IF(D10=0,"",D10*2.234)</f>
        <v/>
      </c>
      <c r="E11" s="18" t="str">
        <f t="shared" ref="E11:O11" si="2">IF(E10=0,"",E10*2.234)</f>
        <v/>
      </c>
      <c r="F11" s="18" t="str">
        <f t="shared" si="2"/>
        <v/>
      </c>
      <c r="G11" s="18" t="str">
        <f t="shared" si="2"/>
        <v/>
      </c>
      <c r="H11" s="18" t="str">
        <f t="shared" si="2"/>
        <v/>
      </c>
      <c r="I11" s="18" t="str">
        <f t="shared" si="2"/>
        <v/>
      </c>
      <c r="J11" s="18" t="str">
        <f t="shared" si="2"/>
        <v/>
      </c>
      <c r="K11" s="18" t="str">
        <f t="shared" si="2"/>
        <v/>
      </c>
      <c r="L11" s="18" t="str">
        <f t="shared" si="2"/>
        <v/>
      </c>
      <c r="M11" s="18" t="str">
        <f t="shared" si="2"/>
        <v/>
      </c>
      <c r="N11" s="18" t="str">
        <f t="shared" si="2"/>
        <v/>
      </c>
      <c r="O11" s="18" t="str">
        <f t="shared" si="2"/>
        <v/>
      </c>
      <c r="P11" s="18">
        <f t="shared" si="0"/>
        <v>0</v>
      </c>
      <c r="Q11" s="9"/>
    </row>
    <row r="12" spans="1:17" ht="21" customHeight="1" thickBot="1" x14ac:dyDescent="0.2">
      <c r="A12" s="32"/>
      <c r="B12" s="38"/>
      <c r="C12" s="12" t="s">
        <v>4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>
        <f t="shared" si="0"/>
        <v>0</v>
      </c>
      <c r="Q12" s="9"/>
    </row>
    <row r="13" spans="1:17" ht="21" customHeight="1" thickTop="1" x14ac:dyDescent="0.15">
      <c r="A13" s="35" t="s">
        <v>6</v>
      </c>
      <c r="B13" s="39" t="s">
        <v>14</v>
      </c>
      <c r="C13" s="10" t="s">
        <v>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>
        <f t="shared" si="0"/>
        <v>0</v>
      </c>
      <c r="Q13" s="9"/>
    </row>
    <row r="14" spans="1:17" ht="21" customHeight="1" x14ac:dyDescent="0.15">
      <c r="A14" s="31"/>
      <c r="B14" s="40"/>
      <c r="C14" s="11" t="s">
        <v>18</v>
      </c>
      <c r="D14" s="18" t="str">
        <f>IF(D13=0,"",D13*5.976)</f>
        <v/>
      </c>
      <c r="E14" s="18" t="str">
        <f t="shared" ref="E14:O14" si="3">IF(E13=0,"",E13*5.976)</f>
        <v/>
      </c>
      <c r="F14" s="18" t="str">
        <f t="shared" si="3"/>
        <v/>
      </c>
      <c r="G14" s="18" t="str">
        <f t="shared" si="3"/>
        <v/>
      </c>
      <c r="H14" s="18" t="str">
        <f t="shared" si="3"/>
        <v/>
      </c>
      <c r="I14" s="18" t="str">
        <f t="shared" si="3"/>
        <v/>
      </c>
      <c r="J14" s="18" t="str">
        <f t="shared" si="3"/>
        <v/>
      </c>
      <c r="K14" s="18" t="str">
        <f t="shared" si="3"/>
        <v/>
      </c>
      <c r="L14" s="18" t="str">
        <f t="shared" si="3"/>
        <v/>
      </c>
      <c r="M14" s="18" t="str">
        <f t="shared" si="3"/>
        <v/>
      </c>
      <c r="N14" s="18" t="str">
        <f t="shared" si="3"/>
        <v/>
      </c>
      <c r="O14" s="18" t="str">
        <f t="shared" si="3"/>
        <v/>
      </c>
      <c r="P14" s="18">
        <f t="shared" si="0"/>
        <v>0</v>
      </c>
      <c r="Q14" s="9"/>
    </row>
    <row r="15" spans="1:17" ht="21" customHeight="1" thickBot="1" x14ac:dyDescent="0.2">
      <c r="A15" s="32"/>
      <c r="B15" s="41"/>
      <c r="C15" s="12" t="s">
        <v>4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f t="shared" si="0"/>
        <v>0</v>
      </c>
      <c r="Q15" s="9"/>
    </row>
    <row r="16" spans="1:17" ht="21" customHeight="1" thickTop="1" x14ac:dyDescent="0.15">
      <c r="A16" s="35" t="s">
        <v>7</v>
      </c>
      <c r="B16" s="23" t="s">
        <v>15</v>
      </c>
      <c r="C16" s="10" t="s">
        <v>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f t="shared" si="0"/>
        <v>0</v>
      </c>
      <c r="Q16" s="9"/>
    </row>
    <row r="17" spans="1:17" ht="21" customHeight="1" x14ac:dyDescent="0.15">
      <c r="A17" s="31"/>
      <c r="B17" s="24"/>
      <c r="C17" s="11" t="s">
        <v>18</v>
      </c>
      <c r="D17" s="18" t="str">
        <f>IF(D16=0,"",D16*2.489)</f>
        <v/>
      </c>
      <c r="E17" s="18" t="str">
        <f t="shared" ref="E17:O17" si="4">IF(E16=0,"",E16*2.489)</f>
        <v/>
      </c>
      <c r="F17" s="18" t="str">
        <f t="shared" si="4"/>
        <v/>
      </c>
      <c r="G17" s="18" t="str">
        <f t="shared" si="4"/>
        <v/>
      </c>
      <c r="H17" s="18" t="str">
        <f t="shared" si="4"/>
        <v/>
      </c>
      <c r="I17" s="18" t="str">
        <f t="shared" si="4"/>
        <v/>
      </c>
      <c r="J17" s="18" t="str">
        <f t="shared" si="4"/>
        <v/>
      </c>
      <c r="K17" s="18" t="str">
        <f t="shared" si="4"/>
        <v/>
      </c>
      <c r="L17" s="18" t="str">
        <f t="shared" si="4"/>
        <v/>
      </c>
      <c r="M17" s="18" t="str">
        <f t="shared" si="4"/>
        <v/>
      </c>
      <c r="N17" s="18" t="str">
        <f t="shared" si="4"/>
        <v/>
      </c>
      <c r="O17" s="18" t="str">
        <f t="shared" si="4"/>
        <v/>
      </c>
      <c r="P17" s="18">
        <f t="shared" si="0"/>
        <v>0</v>
      </c>
      <c r="Q17" s="9"/>
    </row>
    <row r="18" spans="1:17" ht="21" customHeight="1" thickBot="1" x14ac:dyDescent="0.2">
      <c r="A18" s="32"/>
      <c r="B18" s="25"/>
      <c r="C18" s="12" t="s">
        <v>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>
        <f t="shared" si="0"/>
        <v>0</v>
      </c>
      <c r="Q18" s="9"/>
    </row>
    <row r="19" spans="1:17" ht="21" customHeight="1" thickTop="1" x14ac:dyDescent="0.15">
      <c r="A19" s="30" t="s">
        <v>8</v>
      </c>
      <c r="B19" s="24" t="s">
        <v>22</v>
      </c>
      <c r="C19" s="10" t="s">
        <v>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 t="shared" si="0"/>
        <v>0</v>
      </c>
      <c r="Q19" s="9"/>
    </row>
    <row r="20" spans="1:17" ht="21" customHeight="1" x14ac:dyDescent="0.15">
      <c r="A20" s="31"/>
      <c r="B20" s="24"/>
      <c r="C20" s="11" t="s">
        <v>18</v>
      </c>
      <c r="D20" s="18" t="str">
        <f t="shared" ref="D20:O20" si="5">IF(D19=0,"",D19*0.196)</f>
        <v/>
      </c>
      <c r="E20" s="18" t="str">
        <f t="shared" si="5"/>
        <v/>
      </c>
      <c r="F20" s="18" t="str">
        <f t="shared" si="5"/>
        <v/>
      </c>
      <c r="G20" s="18" t="str">
        <f t="shared" si="5"/>
        <v/>
      </c>
      <c r="H20" s="18" t="str">
        <f t="shared" si="5"/>
        <v/>
      </c>
      <c r="I20" s="18" t="str">
        <f t="shared" si="5"/>
        <v/>
      </c>
      <c r="J20" s="18" t="str">
        <f t="shared" si="5"/>
        <v/>
      </c>
      <c r="K20" s="18" t="str">
        <f t="shared" si="5"/>
        <v/>
      </c>
      <c r="L20" s="18" t="str">
        <f t="shared" si="5"/>
        <v/>
      </c>
      <c r="M20" s="18" t="str">
        <f t="shared" si="5"/>
        <v/>
      </c>
      <c r="N20" s="18" t="str">
        <f t="shared" si="5"/>
        <v/>
      </c>
      <c r="O20" s="18" t="str">
        <f t="shared" si="5"/>
        <v/>
      </c>
      <c r="P20" s="18">
        <f t="shared" si="0"/>
        <v>0</v>
      </c>
      <c r="Q20" s="9"/>
    </row>
    <row r="21" spans="1:17" ht="21" customHeight="1" thickBot="1" x14ac:dyDescent="0.2">
      <c r="A21" s="32"/>
      <c r="B21" s="25"/>
      <c r="C21" s="12" t="s">
        <v>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f t="shared" si="0"/>
        <v>0</v>
      </c>
      <c r="Q21" s="9"/>
    </row>
    <row r="22" spans="1:17" ht="21" customHeight="1" thickTop="1" x14ac:dyDescent="0.15">
      <c r="A22" s="26" t="s">
        <v>11</v>
      </c>
      <c r="B22" s="27"/>
      <c r="C22" s="11" t="s">
        <v>18</v>
      </c>
      <c r="D22" s="18">
        <f t="shared" ref="D22:O22" si="6">SUM(D8,D11,D14,D17,D20)</f>
        <v>0</v>
      </c>
      <c r="E22" s="18">
        <f t="shared" si="6"/>
        <v>0</v>
      </c>
      <c r="F22" s="18">
        <f t="shared" si="6"/>
        <v>0</v>
      </c>
      <c r="G22" s="18">
        <f t="shared" si="6"/>
        <v>0</v>
      </c>
      <c r="H22" s="18">
        <f t="shared" si="6"/>
        <v>0</v>
      </c>
      <c r="I22" s="18">
        <f t="shared" si="6"/>
        <v>0</v>
      </c>
      <c r="J22" s="18">
        <f t="shared" si="6"/>
        <v>0</v>
      </c>
      <c r="K22" s="18">
        <f t="shared" si="6"/>
        <v>0</v>
      </c>
      <c r="L22" s="18">
        <f t="shared" si="6"/>
        <v>0</v>
      </c>
      <c r="M22" s="18">
        <f t="shared" si="6"/>
        <v>0</v>
      </c>
      <c r="N22" s="18">
        <f t="shared" si="6"/>
        <v>0</v>
      </c>
      <c r="O22" s="18">
        <f t="shared" si="6"/>
        <v>0</v>
      </c>
      <c r="P22" s="18">
        <f>SUM(D22:O22)</f>
        <v>0</v>
      </c>
      <c r="Q22" s="9"/>
    </row>
    <row r="23" spans="1:17" ht="21" customHeight="1" thickBot="1" x14ac:dyDescent="0.2">
      <c r="A23" s="28"/>
      <c r="B23" s="29"/>
      <c r="C23" s="12" t="s">
        <v>4</v>
      </c>
      <c r="D23" s="19">
        <f t="shared" ref="D23:O23" si="7">SUM(D9,D12,D15,D18,D21)</f>
        <v>0</v>
      </c>
      <c r="E23" s="19">
        <f t="shared" si="7"/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19">
        <f t="shared" si="7"/>
        <v>0</v>
      </c>
      <c r="K23" s="19">
        <f t="shared" si="7"/>
        <v>0</v>
      </c>
      <c r="L23" s="19">
        <f t="shared" si="7"/>
        <v>0</v>
      </c>
      <c r="M23" s="19">
        <f t="shared" si="7"/>
        <v>0</v>
      </c>
      <c r="N23" s="19">
        <f t="shared" si="7"/>
        <v>0</v>
      </c>
      <c r="O23" s="19">
        <f t="shared" si="7"/>
        <v>0</v>
      </c>
      <c r="P23" s="19">
        <f t="shared" si="0"/>
        <v>0</v>
      </c>
      <c r="Q23" s="9"/>
    </row>
    <row r="24" spans="1:17" ht="21" customHeight="1" thickTop="1" x14ac:dyDescent="0.15">
      <c r="A24" s="35" t="s">
        <v>9</v>
      </c>
      <c r="B24" s="23" t="s">
        <v>16</v>
      </c>
      <c r="C24" s="10" t="s">
        <v>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>
        <f t="shared" si="0"/>
        <v>0</v>
      </c>
      <c r="Q24" s="9"/>
    </row>
    <row r="25" spans="1:17" ht="21" customHeight="1" x14ac:dyDescent="0.15">
      <c r="A25" s="31"/>
      <c r="B25" s="24"/>
      <c r="C25" s="11" t="s">
        <v>18</v>
      </c>
      <c r="D25" s="18" t="str">
        <f>IF(D24=0,"",D24*2.322)</f>
        <v/>
      </c>
      <c r="E25" s="18" t="str">
        <f t="shared" ref="E25:O25" si="8">IF(E24=0,"",E24*2.322)</f>
        <v/>
      </c>
      <c r="F25" s="18" t="str">
        <f t="shared" si="8"/>
        <v/>
      </c>
      <c r="G25" s="18" t="str">
        <f t="shared" si="8"/>
        <v/>
      </c>
      <c r="H25" s="18" t="str">
        <f t="shared" si="8"/>
        <v/>
      </c>
      <c r="I25" s="18" t="str">
        <f t="shared" si="8"/>
        <v/>
      </c>
      <c r="J25" s="18" t="str">
        <f t="shared" si="8"/>
        <v/>
      </c>
      <c r="K25" s="18" t="str">
        <f t="shared" si="8"/>
        <v/>
      </c>
      <c r="L25" s="18" t="str">
        <f t="shared" si="8"/>
        <v/>
      </c>
      <c r="M25" s="18" t="str">
        <f t="shared" si="8"/>
        <v/>
      </c>
      <c r="N25" s="18" t="str">
        <f t="shared" si="8"/>
        <v/>
      </c>
      <c r="O25" s="18" t="str">
        <f t="shared" si="8"/>
        <v/>
      </c>
      <c r="P25" s="18">
        <f t="shared" si="0"/>
        <v>0</v>
      </c>
      <c r="Q25" s="9"/>
    </row>
    <row r="26" spans="1:17" ht="21" customHeight="1" thickBot="1" x14ac:dyDescent="0.2">
      <c r="A26" s="32"/>
      <c r="B26" s="25"/>
      <c r="C26" s="12" t="s">
        <v>4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>
        <f t="shared" si="0"/>
        <v>0</v>
      </c>
      <c r="Q26" s="9"/>
    </row>
    <row r="27" spans="1:17" ht="21" customHeight="1" thickTop="1" x14ac:dyDescent="0.15">
      <c r="A27" s="42" t="s">
        <v>10</v>
      </c>
      <c r="B27" s="23" t="s">
        <v>17</v>
      </c>
      <c r="C27" s="13" t="s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>
        <f t="shared" si="0"/>
        <v>0</v>
      </c>
      <c r="Q27" s="9"/>
    </row>
    <row r="28" spans="1:17" ht="21" customHeight="1" x14ac:dyDescent="0.15">
      <c r="A28" s="43"/>
      <c r="B28" s="24"/>
      <c r="C28" s="11" t="s">
        <v>18</v>
      </c>
      <c r="D28" s="18" t="str">
        <f>IF(D27=0,"",D27*2.585)</f>
        <v/>
      </c>
      <c r="E28" s="18" t="str">
        <f t="shared" ref="E28:O28" si="9">IF(E27=0,"",E27*2.585)</f>
        <v/>
      </c>
      <c r="F28" s="18" t="str">
        <f t="shared" si="9"/>
        <v/>
      </c>
      <c r="G28" s="18" t="str">
        <f t="shared" si="9"/>
        <v/>
      </c>
      <c r="H28" s="18" t="str">
        <f t="shared" si="9"/>
        <v/>
      </c>
      <c r="I28" s="18" t="str">
        <f t="shared" si="9"/>
        <v/>
      </c>
      <c r="J28" s="18" t="str">
        <f t="shared" si="9"/>
        <v/>
      </c>
      <c r="K28" s="18" t="str">
        <f t="shared" si="9"/>
        <v/>
      </c>
      <c r="L28" s="18" t="str">
        <f t="shared" si="9"/>
        <v/>
      </c>
      <c r="M28" s="18" t="str">
        <f t="shared" si="9"/>
        <v/>
      </c>
      <c r="N28" s="18" t="str">
        <f t="shared" si="9"/>
        <v/>
      </c>
      <c r="O28" s="18" t="str">
        <f t="shared" si="9"/>
        <v/>
      </c>
      <c r="P28" s="18">
        <f t="shared" si="0"/>
        <v>0</v>
      </c>
      <c r="Q28" s="9"/>
    </row>
    <row r="29" spans="1:17" ht="21" customHeight="1" thickBot="1" x14ac:dyDescent="0.2">
      <c r="A29" s="43"/>
      <c r="B29" s="24"/>
      <c r="C29" s="14" t="s">
        <v>4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>
        <f t="shared" si="0"/>
        <v>0</v>
      </c>
      <c r="Q29" s="9"/>
    </row>
    <row r="30" spans="1:17" ht="21" customHeight="1" thickTop="1" x14ac:dyDescent="0.15">
      <c r="A30" s="44" t="s">
        <v>12</v>
      </c>
      <c r="B30" s="45"/>
      <c r="C30" s="15" t="s">
        <v>18</v>
      </c>
      <c r="D30" s="16">
        <f>SUM(D22,D25,D28)</f>
        <v>0</v>
      </c>
      <c r="E30" s="16">
        <f>SUM(E22,E25,E28)</f>
        <v>0</v>
      </c>
      <c r="F30" s="16">
        <f t="shared" ref="F30:O30" si="10">SUM(F22,F25,F28)</f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6">
        <f t="shared" si="10"/>
        <v>0</v>
      </c>
      <c r="O30" s="16">
        <f t="shared" si="10"/>
        <v>0</v>
      </c>
      <c r="P30" s="16">
        <f t="shared" si="0"/>
        <v>0</v>
      </c>
    </row>
    <row r="31" spans="1:17" ht="21" customHeight="1" thickBot="1" x14ac:dyDescent="0.2">
      <c r="A31" s="46"/>
      <c r="B31" s="47"/>
      <c r="C31" s="12" t="s">
        <v>4</v>
      </c>
      <c r="D31" s="19">
        <f t="shared" ref="D31:O31" si="11">SUM(D23,D26,D29)</f>
        <v>0</v>
      </c>
      <c r="E31" s="19">
        <f t="shared" si="11"/>
        <v>0</v>
      </c>
      <c r="F31" s="19">
        <f t="shared" si="11"/>
        <v>0</v>
      </c>
      <c r="G31" s="19">
        <f t="shared" si="11"/>
        <v>0</v>
      </c>
      <c r="H31" s="19">
        <f t="shared" si="11"/>
        <v>0</v>
      </c>
      <c r="I31" s="19">
        <f t="shared" si="11"/>
        <v>0</v>
      </c>
      <c r="J31" s="19">
        <f t="shared" si="11"/>
        <v>0</v>
      </c>
      <c r="K31" s="19">
        <f t="shared" si="11"/>
        <v>0</v>
      </c>
      <c r="L31" s="19">
        <f t="shared" si="11"/>
        <v>0</v>
      </c>
      <c r="M31" s="19">
        <f t="shared" si="11"/>
        <v>0</v>
      </c>
      <c r="N31" s="19">
        <f t="shared" si="11"/>
        <v>0</v>
      </c>
      <c r="O31" s="19">
        <f t="shared" si="11"/>
        <v>0</v>
      </c>
      <c r="P31" s="19">
        <f t="shared" si="0"/>
        <v>0</v>
      </c>
    </row>
    <row r="32" spans="1:17" ht="62.25" customHeight="1" thickTop="1" x14ac:dyDescent="0.15">
      <c r="A32" s="48"/>
      <c r="B32" s="48"/>
      <c r="C32" s="48"/>
    </row>
    <row r="33" spans="1:3" ht="29.25" customHeight="1" x14ac:dyDescent="0.15">
      <c r="A33" s="48"/>
      <c r="B33" s="48"/>
      <c r="C33" s="48"/>
    </row>
    <row r="34" spans="1:3" ht="22.5" customHeight="1" x14ac:dyDescent="0.15"/>
    <row r="42" spans="1:3" ht="22.5" customHeight="1" x14ac:dyDescent="0.15"/>
    <row r="43" spans="1:3" ht="22.5" customHeight="1" x14ac:dyDescent="0.15"/>
    <row r="44" spans="1:3" ht="22.5" customHeight="1" x14ac:dyDescent="0.15"/>
    <row r="45" spans="1:3" ht="22.5" customHeight="1" x14ac:dyDescent="0.15"/>
    <row r="46" spans="1:3" ht="13.5" customHeight="1" x14ac:dyDescent="0.15"/>
  </sheetData>
  <sheetProtection formatCells="0"/>
  <mergeCells count="18">
    <mergeCell ref="A27:A29"/>
    <mergeCell ref="B27:B29"/>
    <mergeCell ref="A30:B31"/>
    <mergeCell ref="A32:C32"/>
    <mergeCell ref="A33:C33"/>
    <mergeCell ref="B24:B26"/>
    <mergeCell ref="A22:B23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4:A26"/>
  </mergeCells>
  <phoneticPr fontId="1"/>
  <printOptions horizontalCentered="1" verticalCentered="1"/>
  <pageMargins left="0.11811023622047245" right="0.11811023622047245" top="0" bottom="0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環境家計簿</vt:lpstr>
      <vt:lpstr>環境家計簿!Print_Area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Windows ユーザー</cp:lastModifiedBy>
  <cp:lastPrinted>2021-03-29T13:10:37Z</cp:lastPrinted>
  <dcterms:created xsi:type="dcterms:W3CDTF">2010-10-29T02:10:29Z</dcterms:created>
  <dcterms:modified xsi:type="dcterms:W3CDTF">2023-10-04T02:12:02Z</dcterms:modified>
</cp:coreProperties>
</file>