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0.176.20.21\06財政課\01財政係\095_財政状況資料集\R06\06　県→市　公表依頼（公会計抜き）\"/>
    </mc:Choice>
  </mc:AlternateContent>
  <xr:revisionPtr revIDLastSave="0" documentId="13_ncr:1_{9763D0CD-1B56-4D55-8235-2C2252A15A39}" xr6:coauthVersionLast="47" xr6:coauthVersionMax="47" xr10:uidLastSave="{00000000-0000-0000-0000-000000000000}"/>
  <bookViews>
    <workbookView xWindow="28680" yWindow="-750" windowWidth="29040" windowHeight="15720" tabRatio="74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U37" i="10"/>
  <c r="C37" i="10"/>
  <c r="BE36" i="10"/>
  <c r="C36" i="10"/>
  <c r="BE35" i="10"/>
  <c r="BW34" i="10"/>
  <c r="BW35" i="10" s="1"/>
  <c r="BW36" i="10" s="1"/>
  <c r="BW37" i="10" s="1"/>
  <c r="BW38" i="10" s="1"/>
  <c r="BW39" i="10" s="1"/>
  <c r="BW40" i="10" s="1"/>
  <c r="BW41" i="10" s="1"/>
  <c r="BW42" i="10" s="1"/>
  <c r="BW43" i="10" s="1"/>
  <c r="BE34" i="10"/>
  <c r="C34" i="10"/>
  <c r="CO34" i="10" l="1"/>
  <c r="CO35" i="10" s="1"/>
  <c r="CO36" i="10" s="1"/>
  <c r="CO37"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AM36" i="10" s="1"/>
  <c r="AM37" i="10" s="1"/>
</calcChain>
</file>

<file path=xl/sharedStrings.xml><?xml version="1.0" encoding="utf-8"?>
<sst xmlns="http://schemas.openxmlformats.org/spreadsheetml/2006/main" count="1127" uniqueCount="571">
  <si>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</si>
  <si>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</si>
  <si>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</si>
  <si>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</si>
  <si>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</si>
  <si>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</si>
  <si>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</si>
  <si>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</si>
  <si>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</si>
  <si>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</si>
  <si>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</si>
  <si>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</si>
  <si>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</si>
  <si>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</si>
  <si>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</si>
  <si>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</si>
  <si>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</si>
  <si>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</si>
  <si>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</si>
  <si>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</si>
  <si>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</si>
  <si>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</si>
  <si>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</si>
  <si>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</si>
  <si>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</si>
  <si>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</si>
  <si>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</si>
  <si>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</si>
  <si>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</si>
  <si>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</si>
  <si>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</si>
  <si>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</si>
  <si>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</si>
  <si>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</si>
  <si>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</si>
  <si>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</si>
  <si>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</si>
  <si>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</si>
  <si>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</si>
  <si>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</si>
  <si>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</si>
  <si>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</si>
  <si>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</si>
  <si>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</si>
  <si>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</si>
  <si>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</si>
  <si>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</si>
  <si>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</si>
  <si>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</si>
  <si>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</si>
  <si>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</si>
  <si>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</si>
  <si>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</si>
  <si>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</si>
  <si>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</si>
  <si>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</si>
  <si>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</si>
  <si>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</si>
  <si>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</si>
  <si>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</si>
  <si>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</si>
  <si>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</si>
  <si>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</si>
  <si>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</si>
  <si>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</si>
  <si>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</si>
  <si>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</si>
  <si>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</si>
  <si>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</si>
  <si>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</si>
  <si>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</si>
  <si>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</si>
  <si>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</si>
  <si>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</si>
  <si>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</si>
  <si>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</si>
  <si>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</si>
  <si>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</si>
  <si>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</si>
  <si>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</si>
  <si>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</si>
  <si>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</si>
  <si>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</si>
  <si>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</si>
  <si>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</si>
  <si>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</si>
  <si>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</si>
  <si>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</si>
  <si>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</si>
  <si>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</si>
  <si>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</si>
  <si>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</si>
  <si>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</si>
  <si>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</si>
  <si>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杵築市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</si>
  <si>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</si>
  <si>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</si>
  <si>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</si>
  <si>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</si>
  <si>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</si>
  <si>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</si>
  <si>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</si>
  <si>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</si>
  <si>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</si>
  <si>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</si>
  <si>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</si>
  <si>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</si>
  <si>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</si>
  <si>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</si>
  <si>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</si>
  <si>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</si>
  <si>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</si>
  <si>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</si>
  <si>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</si>
  <si>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</si>
  <si>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</si>
  <si>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</si>
  <si>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</si>
  <si>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</si>
  <si>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</si>
  <si>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</si>
  <si>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</si>
  <si>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</si>
  <si>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</si>
  <si>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</si>
  <si>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</si>
  <si>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</si>
  <si>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</si>
  <si>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</si>
  <si>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</si>
  <si>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</si>
  <si>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</si>
  <si>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</si>
  <si>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</si>
  <si>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</si>
  <si>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</si>
  <si>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</si>
  <si>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</si>
  <si>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</si>
  <si>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</si>
  <si>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</si>
  <si>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</si>
  <si>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</si>
  <si>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</si>
  <si>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</si>
  <si>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</si>
  <si>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</si>
  <si>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</si>
  <si>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</si>
  <si>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</si>
  <si>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</si>
  <si>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</si>
  <si>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</si>
  <si>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</si>
  <si>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</si>
  <si>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</si>
  <si>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</si>
  <si>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</si>
  <si>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</si>
  <si>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</si>
  <si>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</si>
  <si>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</si>
  <si>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</si>
  <si>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</si>
  <si>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</si>
  <si>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</si>
  <si>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</si>
  <si>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</si>
  <si>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</si>
  <si>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</si>
  <si>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</si>
  <si>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</si>
  <si>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</si>
  <si>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</si>
  <si>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</si>
  <si>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</si>
  <si>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</si>
  <si>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</si>
  <si>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</si>
  <si>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</si>
  <si>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</si>
  <si>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</si>
  <si>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</si>
  <si>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</si>
  <si>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</si>
  <si>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</si>
  <si>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</si>
  <si>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</si>
  <si>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</si>
  <si>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</si>
  <si>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</si>
  <si>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</si>
  <si>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</si>
  <si>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</si>
  <si>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</si>
  <si>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</si>
  <si>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</si>
  <si>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</si>
  <si>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</si>
  <si>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</si>
  <si>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</si>
  <si>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</si>
  <si>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</si>
  <si>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大分県杵築市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</si>
  <si>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</si>
  <si>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</si>
  <si>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</si>
  <si>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</si>
  <si>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</si>
  <si>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</si>
  <si>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</si>
  <si>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</si>
  <si>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</si>
  <si>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</si>
  <si>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</si>
  <si>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</si>
  <si>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</si>
  <si>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</si>
  <si>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</si>
  <si>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</si>
  <si>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</si>
  <si>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</si>
  <si>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</si>
  <si>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</si>
  <si>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</si>
  <si>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</si>
  <si>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</si>
  <si>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</si>
  <si>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</si>
  <si>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</si>
  <si>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</si>
  <si>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</si>
  <si>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</si>
  <si>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</si>
  <si>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</si>
  <si>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</si>
  <si>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</si>
  <si>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</si>
  <si>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</si>
  <si>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</si>
  <si>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</si>
  <si>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</si>
  <si>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</si>
  <si>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</si>
  <si>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</si>
  <si>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</si>
  <si>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</si>
  <si>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</si>
  <si>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</si>
  <si>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</si>
  <si>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</si>
  <si>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</si>
  <si>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</si>
  <si>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</si>
  <si>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</si>
  <si>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</si>
  <si>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</si>
  <si>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</si>
  <si>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</si>
  <si>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</si>
  <si>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</si>
  <si>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</si>
  <si>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</si>
  <si>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</si>
  <si>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</si>
  <si>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</si>
  <si>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</si>
  <si>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</si>
  <si>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</si>
  <si>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</si>
  <si>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</si>
  <si>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</si>
  <si>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</si>
  <si>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</si>
  <si>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</si>
  <si>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</si>
  <si>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</si>
  <si>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</si>
  <si>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</si>
  <si>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</si>
  <si>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</si>
  <si>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</si>
  <si>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</si>
  <si>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</si>
  <si>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</si>
  <si>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</si>
  <si>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</si>
  <si>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</si>
  <si>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</si>
  <si>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</si>
  <si>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</si>
  <si>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</si>
  <si>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</si>
  <si>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</si>
  <si>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</si>
  <si>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</si>
  <si>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</si>
  <si>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</si>
  <si>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</si>
  <si>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</si>
  <si>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</si>
  <si>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</si>
  <si>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</si>
  <si>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</si>
  <si>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</si>
  <si>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</si>
  <si>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</si>
  <si>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</si>
  <si>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</si>
  <si>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</si>
  <si>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</si>
  <si>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</si>
  <si>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</si>
  <si>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</si>
  <si>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</si>
  <si>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</si>
  <si>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</si>
  <si>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</si>
  <si>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</si>
  <si>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</si>
  <si>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</si>
  <si>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</si>
  <si>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</si>
  <si>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</si>
  <si>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</si>
  <si>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</si>
  <si>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</si>
  <si>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</si>
  <si>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</si>
  <si>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</si>
  <si>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</si>
  <si>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</si>
  <si>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</si>
  <si>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</si>
  <si>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</si>
  <si>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</si>
  <si>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</si>
  <si>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</si>
  <si>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</si>
  <si>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</si>
  <si>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</si>
  <si>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</si>
  <si>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</si>
  <si>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</si>
  <si>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</si>
  <si>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</si>
  <si>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</si>
  <si>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</si>
  <si>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</si>
  <si>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</si>
  <si>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</si>
  <si>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</si>
  <si>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</si>
  <si>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</si>
  <si>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大分県杵築市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</si>
  <si>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</si>
  <si>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</si>
  <si>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</si>
  <si>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</si>
  <si>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</si>
  <si>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</si>
  <si>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</si>
  <si>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</si>
  <si>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</si>
  <si>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</si>
  <si>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</si>
  <si>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</si>
  <si>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</si>
  <si>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</si>
  <si>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</si>
  <si>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</si>
  <si>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</si>
  <si>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</si>
  <si>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</si>
  <si>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</si>
  <si>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</si>
  <si>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</si>
  <si>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</si>
  <si>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</si>
  <si>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</si>
  <si>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</si>
  <si>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</si>
  <si>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</si>
  <si>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</si>
  <si>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</si>
  <si>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</si>
  <si>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</si>
  <si>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</si>
  <si>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</si>
  <si>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</si>
  <si>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</si>
  <si>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</si>
  <si>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</si>
  <si>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</si>
  <si>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</si>
  <si>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下水道事業会計</t>
    <phoneticPr fontId="5"/>
  </si>
  <si>
    <t>山香病院事業会計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</si>
  <si>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</si>
  <si>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</si>
  <si>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</si>
  <si>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</si>
  <si>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</si>
  <si>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</si>
  <si>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</si>
  <si>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</si>
  <si>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</si>
  <si>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</si>
  <si>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</si>
  <si>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</si>
  <si>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</si>
  <si>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</si>
  <si>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</si>
  <si>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</si>
  <si>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</si>
  <si>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</si>
  <si>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</si>
  <si>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</si>
  <si>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</si>
  <si>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</si>
  <si>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</si>
  <si>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</si>
  <si>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</si>
  <si>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</si>
  <si>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</si>
  <si>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</si>
  <si>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</si>
  <si>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</si>
  <si>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</si>
  <si>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</si>
  <si>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</si>
  <si>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</si>
  <si>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</si>
  <si>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</si>
  <si>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</si>
  <si>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</si>
  <si>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</si>
  <si>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</si>
  <si>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</si>
  <si>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</si>
  <si>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</si>
  <si>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</si>
  <si>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</si>
  <si>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</si>
  <si>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</si>
  <si>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</si>
  <si>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</si>
  <si>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</si>
  <si>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</si>
  <si>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</si>
  <si>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</si>
  <si>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</si>
  <si>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</si>
  <si>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</si>
  <si>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</si>
  <si>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</si>
  <si>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</si>
  <si>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</si>
  <si>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</si>
  <si>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</si>
  <si>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</si>
  <si>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</si>
  <si>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</si>
  <si>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</si>
  <si>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</si>
  <si>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</si>
  <si>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</si>
  <si>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</si>
  <si>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</si>
  <si>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</si>
  <si>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</si>
  <si>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</si>
  <si>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</si>
  <si>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</si>
  <si>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</si>
  <si>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</si>
  <si>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</si>
  <si>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</si>
  <si>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</si>
  <si>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</si>
  <si>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</si>
  <si>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</si>
  <si>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</si>
  <si>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</si>
  <si>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</si>
  <si>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</si>
  <si>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</si>
  <si>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</si>
  <si>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</si>
  <si>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</si>
  <si>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</si>
  <si>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</si>
  <si>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</si>
  <si>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</si>
  <si>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</si>
  <si>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</si>
  <si>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</si>
  <si>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</si>
  <si>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</si>
  <si>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</si>
  <si>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</si>
  <si>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</si>
  <si>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</si>
  <si>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</si>
  <si>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</si>
  <si>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</si>
  <si>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</si>
  <si>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</si>
  <si>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</si>
  <si>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</si>
  <si>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</si>
  <si>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</si>
  <si>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</si>
  <si>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</si>
  <si>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</si>
  <si>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</si>
  <si>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</si>
  <si>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</si>
  <si>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</si>
  <si>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</si>
  <si>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</si>
  <si>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</si>
  <si>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</si>
  <si>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</si>
  <si>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</si>
  <si>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</si>
  <si>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</si>
  <si>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</si>
  <si>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</si>
  <si>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</si>
  <si>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</si>
  <si>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</si>
  <si>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</si>
  <si>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山香病院事業会計</t>
  </si>
  <si>
    <t>一般会計</t>
  </si>
  <si>
    <t>水道事業会計</t>
  </si>
  <si>
    <t>国民健康保険特別会計</t>
  </si>
  <si>
    <t>介護保険特別会計</t>
  </si>
  <si>
    <t>ケーブルテレビ事業特別会計</t>
  </si>
  <si>
    <t>下水道事業会計</t>
  </si>
  <si>
    <t>工業用水道事業会計</t>
  </si>
  <si>
    <t>その他会計（赤字）</t>
  </si>
  <si>
    <t>その他会計（黒字）</t>
  </si>
  <si>
    <t>R02</t>
    <phoneticPr fontId="5"/>
  </si>
  <si>
    <t>R03</t>
    <phoneticPr fontId="5"/>
  </si>
  <si>
    <t>R04</t>
    <phoneticPr fontId="5"/>
  </si>
  <si>
    <t>R05</t>
    <phoneticPr fontId="5"/>
  </si>
  <si>
    <t>R06</t>
    <phoneticPr fontId="5"/>
  </si>
  <si>
    <t>杵築市総合振興センター</t>
    <rPh sb="0" eb="3">
      <t>キツキシ</t>
    </rPh>
    <rPh sb="3" eb="5">
      <t>ソウゴウ</t>
    </rPh>
    <rPh sb="5" eb="7">
      <t>シンコウ</t>
    </rPh>
    <phoneticPr fontId="2"/>
  </si>
  <si>
    <t>杵築市地域活性化センター</t>
    <rPh sb="0" eb="3">
      <t>キツキシ</t>
    </rPh>
    <rPh sb="3" eb="5">
      <t>チイキ</t>
    </rPh>
    <rPh sb="5" eb="8">
      <t>カッセイカ</t>
    </rPh>
    <phoneticPr fontId="2"/>
  </si>
  <si>
    <t>きっとすき</t>
  </si>
  <si>
    <t>大分県農業農村振興公社</t>
    <rPh sb="0" eb="3">
      <t>オオイタケン</t>
    </rPh>
    <rPh sb="3" eb="5">
      <t>ノウギョウ</t>
    </rPh>
    <rPh sb="5" eb="7">
      <t>ノウソン</t>
    </rPh>
    <rPh sb="7" eb="9">
      <t>シンコウ</t>
    </rPh>
    <rPh sb="9" eb="11">
      <t>コウシャ</t>
    </rPh>
    <phoneticPr fontId="2"/>
  </si>
  <si>
    <t>-</t>
    <phoneticPr fontId="2"/>
  </si>
  <si>
    <t>県所管第三セクター</t>
    <rPh sb="0" eb="1">
      <t>ケン</t>
    </rPh>
    <rPh sb="1" eb="3">
      <t>ショカン</t>
    </rPh>
    <rPh sb="3" eb="5">
      <t>ダイサン</t>
    </rPh>
    <phoneticPr fontId="2"/>
  </si>
  <si>
    <t>大分県交通災害共済組合（交通災害共済事業会計）</t>
  </si>
  <si>
    <t>杵築速見環境浄化組合</t>
  </si>
  <si>
    <t>別杵速見地域広域市町村圏事務組合（一般会計）</t>
  </si>
  <si>
    <t>別杵速見地域広域市町村圏事務組合（秋草葬祭場事業特別会計）</t>
  </si>
  <si>
    <t>別杵速見地域広域市町村圏事務組合（藤ヶ谷清掃センター事業特別会計）</t>
  </si>
  <si>
    <t>別杵速見地域広域市町村圏事務組合（介護認定審査会事業特別会計）</t>
  </si>
  <si>
    <t>別杵速見地域広域市町村圏事務組合（普通会計）</t>
  </si>
  <si>
    <t>杵築速見消防組合</t>
  </si>
  <si>
    <t>大分県市町村会館管理組合</t>
  </si>
  <si>
    <t>大分県後期高齢者医療広域連合（普通会計）</t>
  </si>
  <si>
    <t>大分県後期高齢者医療広域連合（後期高齢者医療事業会計）</t>
  </si>
  <si>
    <t>基金から114百万円繰入</t>
    <rPh sb="0" eb="2">
      <t>キキン</t>
    </rPh>
    <rPh sb="7" eb="8">
      <t>ヒャク</t>
    </rPh>
    <rPh sb="8" eb="10">
      <t>マンエン</t>
    </rPh>
    <rPh sb="10" eb="12">
      <t>クリイレ</t>
    </rPh>
    <phoneticPr fontId="2"/>
  </si>
  <si>
    <t>基金から3百万円繰入</t>
    <rPh sb="0" eb="2">
      <t>キキン</t>
    </rPh>
    <rPh sb="5" eb="6">
      <t>ヒャク</t>
    </rPh>
    <rPh sb="6" eb="8">
      <t>マンエン</t>
    </rPh>
    <rPh sb="8" eb="10">
      <t>クリイレ</t>
    </rPh>
    <phoneticPr fontId="2"/>
  </si>
  <si>
    <t>合併振興基金</t>
    <rPh sb="0" eb="2">
      <t>ガッペイ</t>
    </rPh>
    <rPh sb="2" eb="4">
      <t>シンコウ</t>
    </rPh>
    <rPh sb="4" eb="6">
      <t>キキン</t>
    </rPh>
    <phoneticPr fontId="5"/>
  </si>
  <si>
    <t>地域活力創出基金</t>
    <rPh sb="0" eb="2">
      <t>チイキ</t>
    </rPh>
    <rPh sb="2" eb="4">
      <t>カツリョク</t>
    </rPh>
    <rPh sb="4" eb="6">
      <t>ソウシュツ</t>
    </rPh>
    <rPh sb="6" eb="8">
      <t>キキン</t>
    </rPh>
    <phoneticPr fontId="2"/>
  </si>
  <si>
    <t>地域福祉基金</t>
    <rPh sb="0" eb="2">
      <t>チイキ</t>
    </rPh>
    <rPh sb="2" eb="4">
      <t>フクシ</t>
    </rPh>
    <rPh sb="4" eb="6">
      <t>キキン</t>
    </rPh>
    <phoneticPr fontId="2"/>
  </si>
  <si>
    <t>ふるさと杵築応援基金</t>
    <rPh sb="4" eb="6">
      <t>キツキ</t>
    </rPh>
    <rPh sb="6" eb="8">
      <t>オウエン</t>
    </rPh>
    <rPh sb="8" eb="10">
      <t>キキン</t>
    </rPh>
    <phoneticPr fontId="2"/>
  </si>
  <si>
    <t>市有施設整備基金</t>
    <rPh sb="0" eb="2">
      <t>シユウ</t>
    </rPh>
    <rPh sb="2" eb="4">
      <t>シセツ</t>
    </rPh>
    <rPh sb="4" eb="6">
      <t>セイビ</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</si>
</sst>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96469</c:v>
                </c:pt>
                <c:pt idx="2">
                  <c:v>85743</c:v>
                </c:pt>
                <c:pt idx="3">
                  <c:v>92509</c:v>
                </c:pt>
                <c:pt idx="4">
                  <c:v>98544</c:v>
                </c:pt>
              </c:numCache>
            </c:numRef>
          </c:val>
          <c:smooth val="0"/>
          <c:extLst>
            <c:ext xmlns:c16="http://schemas.microsoft.com/office/drawing/2014/chart" uri="{C3380CC4-5D6E-409C-BE32-E72D297353CC}">
              <c16:uniqueId val="{00000000-2C8C-44CC-B86D-5C7FF94FEC6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131240</c:v>
                </c:pt>
                <c:pt idx="1">
                  <c:v>46516</c:v>
                </c:pt>
                <c:pt idx="2">
                  <c:v>46941</c:v>
                </c:pt>
                <c:pt idx="3">
                  <c:v>55893</c:v>
                </c:pt>
                <c:pt idx="4">
                  <c:v>64963</c:v>
                </c:pt>
              </c:numCache>
            </c:numRef>
          </c:val>
          <c:smooth val="0"/>
          <c:extLst>
            <c:ext xmlns:c16="http://schemas.microsoft.com/office/drawing/2014/chart" uri="{C3380CC4-5D6E-409C-BE32-E72D297353CC}">
              <c16:uniqueId val="{00000001-2C8C-44CC-B86D-5C7FF94FEC6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4.22</c:v>
                </c:pt>
                <c:pt idx="1">
                  <c:v>5.17</c:v>
                </c:pt>
                <c:pt idx="2">
                  <c:v>4.5599999999999996</c:v>
                </c:pt>
                <c:pt idx="3">
                  <c:v>3.16</c:v>
                </c:pt>
                <c:pt idx="4">
                  <c:v>4.09</c:v>
                </c:pt>
              </c:numCache>
            </c:numRef>
          </c:val>
          <c:extLst>
            <c:ext xmlns:c16="http://schemas.microsoft.com/office/drawing/2014/chart" uri="{C3380CC4-5D6E-409C-BE32-E72D297353CC}">
              <c16:uniqueId val="{00000000-2B4B-45EC-B335-D125EC088D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19.96</c:v>
                </c:pt>
                <c:pt idx="1">
                  <c:v>20.98</c:v>
                </c:pt>
                <c:pt idx="2">
                  <c:v>24.55</c:v>
                </c:pt>
                <c:pt idx="3">
                  <c:v>27</c:v>
                </c:pt>
                <c:pt idx="4">
                  <c:v>28.33</c:v>
                </c:pt>
              </c:numCache>
            </c:numRef>
          </c:val>
          <c:extLst>
            <c:ext xmlns:c16="http://schemas.microsoft.com/office/drawing/2014/chart" uri="{C3380CC4-5D6E-409C-BE32-E72D297353CC}">
              <c16:uniqueId val="{00000001-2B4B-45EC-B335-D125EC088D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18.84</c:v>
                </c:pt>
                <c:pt idx="1">
                  <c:v>7.77</c:v>
                </c:pt>
                <c:pt idx="2">
                  <c:v>9.59</c:v>
                </c:pt>
                <c:pt idx="3">
                  <c:v>6.55</c:v>
                </c:pt>
                <c:pt idx="4">
                  <c:v>2.62</c:v>
                </c:pt>
              </c:numCache>
            </c:numRef>
          </c:val>
          <c:smooth val="0"/>
          <c:extLst>
            <c:ext xmlns:c16="http://schemas.microsoft.com/office/drawing/2014/chart" uri="{C3380CC4-5D6E-409C-BE32-E72D297353CC}">
              <c16:uniqueId val="{00000002-2B4B-45EC-B335-D125EC088D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0.01</c:v>
                </c:pt>
                <c:pt idx="6">
                  <c:v>#N/A</c:v>
                </c:pt>
                <c:pt idx="7">
                  <c:v>0.08</c:v>
                </c:pt>
                <c:pt idx="8">
                  <c:v>#N/A</c:v>
                </c:pt>
                <c:pt idx="9">
                  <c:v>0.02</c:v>
                </c:pt>
              </c:numCache>
            </c:numRef>
          </c:val>
          <c:extLst>
            <c:ext xmlns:c16="http://schemas.microsoft.com/office/drawing/2014/chart" uri="{C3380CC4-5D6E-409C-BE32-E72D297353CC}">
              <c16:uniqueId val="{00000000-9BF0-4A20-B917-D3242D8213F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F0-4A20-B917-D3242D8213FA}"/>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0.13</c:v>
                </c:pt>
                <c:pt idx="2">
                  <c:v>#N/A</c:v>
                </c:pt>
                <c:pt idx="3">
                  <c:v>0.12</c:v>
                </c:pt>
                <c:pt idx="4">
                  <c:v>#N/A</c:v>
                </c:pt>
                <c:pt idx="5">
                  <c:v>0.12</c:v>
                </c:pt>
                <c:pt idx="6">
                  <c:v>#N/A</c:v>
                </c:pt>
                <c:pt idx="7">
                  <c:v>0.11</c:v>
                </c:pt>
                <c:pt idx="8">
                  <c:v>#N/A</c:v>
                </c:pt>
                <c:pt idx="9">
                  <c:v>0.1</c:v>
                </c:pt>
              </c:numCache>
            </c:numRef>
          </c:val>
          <c:extLst>
            <c:ext xmlns:c16="http://schemas.microsoft.com/office/drawing/2014/chart" uri="{C3380CC4-5D6E-409C-BE32-E72D297353CC}">
              <c16:uniqueId val="{00000002-9BF0-4A20-B917-D3242D8213FA}"/>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0.16</c:v>
                </c:pt>
                <c:pt idx="4">
                  <c:v>#N/A</c:v>
                </c:pt>
                <c:pt idx="5">
                  <c:v>0.11</c:v>
                </c:pt>
                <c:pt idx="6">
                  <c:v>#N/A</c:v>
                </c:pt>
                <c:pt idx="7">
                  <c:v>0.16</c:v>
                </c:pt>
                <c:pt idx="8">
                  <c:v>#N/A</c:v>
                </c:pt>
                <c:pt idx="9">
                  <c:v>0.13</c:v>
                </c:pt>
              </c:numCache>
            </c:numRef>
          </c:val>
          <c:extLst>
            <c:ext xmlns:c16="http://schemas.microsoft.com/office/drawing/2014/chart" uri="{C3380CC4-5D6E-409C-BE32-E72D297353CC}">
              <c16:uniqueId val="{00000003-9BF0-4A20-B917-D3242D8213FA}"/>
            </c:ext>
          </c:extLst>
        </c:ser>
        <c:ser>
          <c:idx val="4"/>
          <c:order val="4"/>
          <c:tx>
            <c:strRef>
              <c:f>データシート!$A$31</c:f>
              <c:strCache>
                <c:ptCount val="1"/>
                <c:pt idx="0">
                  <c:v>ケーブルテレビ事業特別会計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0.35</c:v>
                </c:pt>
                <c:pt idx="2">
                  <c:v>#N/A</c:v>
                </c:pt>
                <c:pt idx="3">
                  <c:v>0.12</c:v>
                </c:pt>
                <c:pt idx="4">
                  <c:v>#N/A</c:v>
                </c:pt>
                <c:pt idx="5">
                  <c:v>0.09</c:v>
                </c:pt>
                <c:pt idx="6">
                  <c:v>#N/A</c:v>
                </c:pt>
                <c:pt idx="7">
                  <c:v>0.09</c:v>
                </c:pt>
                <c:pt idx="8">
                  <c:v>#N/A</c:v>
                </c:pt>
                <c:pt idx="9">
                  <c:v>0.19</c:v>
                </c:pt>
              </c:numCache>
            </c:numRef>
          </c:val>
          <c:extLst>
            <c:ext xmlns:c16="http://schemas.microsoft.com/office/drawing/2014/chart" uri="{C3380CC4-5D6E-409C-BE32-E72D297353CC}">
              <c16:uniqueId val="{00000004-9BF0-4A20-B917-D3242D8213F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0.73</c:v>
                </c:pt>
                <c:pt idx="2">
                  <c:v>#N/A</c:v>
                </c:pt>
                <c:pt idx="3">
                  <c:v>1.1299999999999999</c:v>
                </c:pt>
                <c:pt idx="4">
                  <c:v>#N/A</c:v>
                </c:pt>
                <c:pt idx="5">
                  <c:v>1.1299999999999999</c:v>
                </c:pt>
                <c:pt idx="6">
                  <c:v>#N/A</c:v>
                </c:pt>
                <c:pt idx="7">
                  <c:v>1.37</c:v>
                </c:pt>
                <c:pt idx="8">
                  <c:v>#N/A</c:v>
                </c:pt>
                <c:pt idx="9">
                  <c:v>0.39</c:v>
                </c:pt>
              </c:numCache>
            </c:numRef>
          </c:val>
          <c:extLst>
            <c:ext xmlns:c16="http://schemas.microsoft.com/office/drawing/2014/chart" uri="{C3380CC4-5D6E-409C-BE32-E72D297353CC}">
              <c16:uniqueId val="{00000005-9BF0-4A20-B917-D3242D8213F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0.88</c:v>
                </c:pt>
                <c:pt idx="2">
                  <c:v>#N/A</c:v>
                </c:pt>
                <c:pt idx="3">
                  <c:v>1.1399999999999999</c:v>
                </c:pt>
                <c:pt idx="4">
                  <c:v>#N/A</c:v>
                </c:pt>
                <c:pt idx="5">
                  <c:v>1.22</c:v>
                </c:pt>
                <c:pt idx="6">
                  <c:v>#N/A</c:v>
                </c:pt>
                <c:pt idx="7">
                  <c:v>0.42</c:v>
                </c:pt>
                <c:pt idx="8">
                  <c:v>#N/A</c:v>
                </c:pt>
                <c:pt idx="9">
                  <c:v>0.61</c:v>
                </c:pt>
              </c:numCache>
            </c:numRef>
          </c:val>
          <c:extLst>
            <c:ext xmlns:c16="http://schemas.microsoft.com/office/drawing/2014/chart" uri="{C3380CC4-5D6E-409C-BE32-E72D297353CC}">
              <c16:uniqueId val="{00000006-9BF0-4A20-B917-D3242D8213F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5.0199999999999996</c:v>
                </c:pt>
                <c:pt idx="2">
                  <c:v>#N/A</c:v>
                </c:pt>
                <c:pt idx="3">
                  <c:v>3.4</c:v>
                </c:pt>
                <c:pt idx="4">
                  <c:v>#N/A</c:v>
                </c:pt>
                <c:pt idx="5">
                  <c:v>3.24</c:v>
                </c:pt>
                <c:pt idx="6">
                  <c:v>#N/A</c:v>
                </c:pt>
                <c:pt idx="7">
                  <c:v>3.34</c:v>
                </c:pt>
                <c:pt idx="8">
                  <c:v>#N/A</c:v>
                </c:pt>
                <c:pt idx="9">
                  <c:v>3.57</c:v>
                </c:pt>
              </c:numCache>
            </c:numRef>
          </c:val>
          <c:extLst>
            <c:ext xmlns:c16="http://schemas.microsoft.com/office/drawing/2014/chart" uri="{C3380CC4-5D6E-409C-BE32-E72D297353CC}">
              <c16:uniqueId val="{00000007-9BF0-4A20-B917-D3242D8213F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3.86</c:v>
                </c:pt>
                <c:pt idx="2">
                  <c:v>#N/A</c:v>
                </c:pt>
                <c:pt idx="3">
                  <c:v>5.04</c:v>
                </c:pt>
                <c:pt idx="4">
                  <c:v>#N/A</c:v>
                </c:pt>
                <c:pt idx="5">
                  <c:v>4.46</c:v>
                </c:pt>
                <c:pt idx="6">
                  <c:v>#N/A</c:v>
                </c:pt>
                <c:pt idx="7">
                  <c:v>3.06</c:v>
                </c:pt>
                <c:pt idx="8">
                  <c:v>#N/A</c:v>
                </c:pt>
                <c:pt idx="9">
                  <c:v>3.89</c:v>
                </c:pt>
              </c:numCache>
            </c:numRef>
          </c:val>
          <c:extLst>
            <c:ext xmlns:c16="http://schemas.microsoft.com/office/drawing/2014/chart" uri="{C3380CC4-5D6E-409C-BE32-E72D297353CC}">
              <c16:uniqueId val="{00000008-9BF0-4A20-B917-D3242D8213FA}"/>
            </c:ext>
          </c:extLst>
        </c:ser>
        <c:ser>
          <c:idx val="9"/>
          <c:order val="9"/>
          <c:tx>
            <c:strRef>
              <c:f>データシート!$A$36</c:f>
              <c:strCache>
                <c:ptCount val="1"/>
                <c:pt idx="0">
                  <c:v>山香病院事業会計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13.25</c:v>
                </c:pt>
                <c:pt idx="2">
                  <c:v>#N/A</c:v>
                </c:pt>
                <c:pt idx="3">
                  <c:v>15.68</c:v>
                </c:pt>
                <c:pt idx="4">
                  <c:v>#N/A</c:v>
                </c:pt>
                <c:pt idx="5">
                  <c:v>18.86</c:v>
                </c:pt>
                <c:pt idx="6">
                  <c:v>#N/A</c:v>
                </c:pt>
                <c:pt idx="7">
                  <c:v>21.32</c:v>
                </c:pt>
                <c:pt idx="8">
                  <c:v>#N/A</c:v>
                </c:pt>
                <c:pt idx="9">
                  <c:v>21.8</c:v>
                </c:pt>
              </c:numCache>
            </c:numRef>
          </c:val>
          <c:extLst>
            <c:ext xmlns:c16="http://schemas.microsoft.com/office/drawing/2014/chart" uri="{C3380CC4-5D6E-409C-BE32-E72D297353CC}">
              <c16:uniqueId val="{00000009-9BF0-4A20-B917-D3242D8213F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2095</c:v>
                </c:pt>
                <c:pt idx="5">
                  <c:v>2170</c:v>
                </c:pt>
                <c:pt idx="8">
                  <c:v>2102</c:v>
                </c:pt>
                <c:pt idx="11">
                  <c:v>2056</c:v>
                </c:pt>
                <c:pt idx="14">
                  <c:v>1958</c:v>
                </c:pt>
              </c:numCache>
            </c:numRef>
          </c:val>
          <c:extLst>
            <c:ext xmlns:c16="http://schemas.microsoft.com/office/drawing/2014/chart" uri="{C3380CC4-5D6E-409C-BE32-E72D297353CC}">
              <c16:uniqueId val="{00000000-89F4-4ED7-B3D2-8D9F2D35F34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9F4-4ED7-B3D2-8D9F2D35F34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9F4-4ED7-B3D2-8D9F2D35F34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130</c:v>
                </c:pt>
                <c:pt idx="3">
                  <c:v>119</c:v>
                </c:pt>
                <c:pt idx="6">
                  <c:v>140</c:v>
                </c:pt>
                <c:pt idx="9">
                  <c:v>141</c:v>
                </c:pt>
                <c:pt idx="12">
                  <c:v>115</c:v>
                </c:pt>
              </c:numCache>
            </c:numRef>
          </c:val>
          <c:extLst>
            <c:ext xmlns:c16="http://schemas.microsoft.com/office/drawing/2014/chart" uri="{C3380CC4-5D6E-409C-BE32-E72D297353CC}">
              <c16:uniqueId val="{00000003-89F4-4ED7-B3D2-8D9F2D35F34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400</c:v>
                </c:pt>
                <c:pt idx="3">
                  <c:v>391</c:v>
                </c:pt>
                <c:pt idx="6">
                  <c:v>387</c:v>
                </c:pt>
                <c:pt idx="9">
                  <c:v>363</c:v>
                </c:pt>
                <c:pt idx="12">
                  <c:v>349</c:v>
                </c:pt>
              </c:numCache>
            </c:numRef>
          </c:val>
          <c:extLst>
            <c:ext xmlns:c16="http://schemas.microsoft.com/office/drawing/2014/chart" uri="{C3380CC4-5D6E-409C-BE32-E72D297353CC}">
              <c16:uniqueId val="{00000004-89F4-4ED7-B3D2-8D9F2D35F34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F4-4ED7-B3D2-8D9F2D35F34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9F4-4ED7-B3D2-8D9F2D35F34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2343</c:v>
                </c:pt>
                <c:pt idx="3">
                  <c:v>2159</c:v>
                </c:pt>
                <c:pt idx="6">
                  <c:v>2002</c:v>
                </c:pt>
                <c:pt idx="9">
                  <c:v>1801</c:v>
                </c:pt>
                <c:pt idx="12">
                  <c:v>1726</c:v>
                </c:pt>
              </c:numCache>
            </c:numRef>
          </c:val>
          <c:extLst>
            <c:ext xmlns:c16="http://schemas.microsoft.com/office/drawing/2014/chart" uri="{C3380CC4-5D6E-409C-BE32-E72D297353CC}">
              <c16:uniqueId val="{00000007-89F4-4ED7-B3D2-8D9F2D35F34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778</c:v>
                </c:pt>
                <c:pt idx="2">
                  <c:v>#N/A</c:v>
                </c:pt>
                <c:pt idx="3">
                  <c:v>#N/A</c:v>
                </c:pt>
                <c:pt idx="4">
                  <c:v>499</c:v>
                </c:pt>
                <c:pt idx="5">
                  <c:v>#N/A</c:v>
                </c:pt>
                <c:pt idx="6">
                  <c:v>#N/A</c:v>
                </c:pt>
                <c:pt idx="7">
                  <c:v>427</c:v>
                </c:pt>
                <c:pt idx="8">
                  <c:v>#N/A</c:v>
                </c:pt>
                <c:pt idx="9">
                  <c:v>#N/A</c:v>
                </c:pt>
                <c:pt idx="10">
                  <c:v>249</c:v>
                </c:pt>
                <c:pt idx="11">
                  <c:v>#N/A</c:v>
                </c:pt>
                <c:pt idx="12">
                  <c:v>#N/A</c:v>
                </c:pt>
                <c:pt idx="13">
                  <c:v>232</c:v>
                </c:pt>
                <c:pt idx="14">
                  <c:v>#N/A</c:v>
                </c:pt>
              </c:numCache>
            </c:numRef>
          </c:val>
          <c:smooth val="0"/>
          <c:extLst>
            <c:ext xmlns:c16="http://schemas.microsoft.com/office/drawing/2014/chart" uri="{C3380CC4-5D6E-409C-BE32-E72D297353CC}">
              <c16:uniqueId val="{00000008-89F4-4ED7-B3D2-8D9F2D35F34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23890</c:v>
                </c:pt>
                <c:pt idx="5">
                  <c:v>22824</c:v>
                </c:pt>
                <c:pt idx="8">
                  <c:v>21472</c:v>
                </c:pt>
                <c:pt idx="11">
                  <c:v>20192</c:v>
                </c:pt>
                <c:pt idx="14">
                  <c:v>19505</c:v>
                </c:pt>
              </c:numCache>
            </c:numRef>
          </c:val>
          <c:extLst>
            <c:ext xmlns:c16="http://schemas.microsoft.com/office/drawing/2014/chart" uri="{C3380CC4-5D6E-409C-BE32-E72D297353CC}">
              <c16:uniqueId val="{00000000-334D-41AE-980C-5F586ACBD5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c:v>
                </c:pt>
                <c:pt idx="5">
                  <c:v>2</c:v>
                </c:pt>
                <c:pt idx="8">
                  <c:v>1</c:v>
                </c:pt>
                <c:pt idx="11">
                  <c:v>0</c:v>
                </c:pt>
                <c:pt idx="14">
                  <c:v>0</c:v>
                </c:pt>
              </c:numCache>
            </c:numRef>
          </c:val>
          <c:extLst>
            <c:ext xmlns:c16="http://schemas.microsoft.com/office/drawing/2014/chart" uri="{C3380CC4-5D6E-409C-BE32-E72D297353CC}">
              <c16:uniqueId val="{00000001-334D-41AE-980C-5F586ACBD5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4798</c:v>
                </c:pt>
                <c:pt idx="5">
                  <c:v>6847</c:v>
                </c:pt>
                <c:pt idx="8">
                  <c:v>6811</c:v>
                </c:pt>
                <c:pt idx="11">
                  <c:v>6971</c:v>
                </c:pt>
                <c:pt idx="14">
                  <c:v>7504</c:v>
                </c:pt>
              </c:numCache>
            </c:numRef>
          </c:val>
          <c:extLst>
            <c:ext xmlns:c16="http://schemas.microsoft.com/office/drawing/2014/chart" uri="{C3380CC4-5D6E-409C-BE32-E72D297353CC}">
              <c16:uniqueId val="{00000002-334D-41AE-980C-5F586ACBD5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4D-41AE-980C-5F586ACBD5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4D-41AE-980C-5F586ACBD5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4D-41AE-980C-5F586ACBD5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2822</c:v>
                </c:pt>
                <c:pt idx="3">
                  <c:v>2832</c:v>
                </c:pt>
                <c:pt idx="6">
                  <c:v>2800</c:v>
                </c:pt>
                <c:pt idx="9">
                  <c:v>2844</c:v>
                </c:pt>
                <c:pt idx="12">
                  <c:v>2916</c:v>
                </c:pt>
              </c:numCache>
            </c:numRef>
          </c:val>
          <c:extLst>
            <c:ext xmlns:c16="http://schemas.microsoft.com/office/drawing/2014/chart" uri="{C3380CC4-5D6E-409C-BE32-E72D297353CC}">
              <c16:uniqueId val="{00000006-334D-41AE-980C-5F586ACBD5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1036</c:v>
                </c:pt>
                <c:pt idx="3">
                  <c:v>1277</c:v>
                </c:pt>
                <c:pt idx="6">
                  <c:v>1171</c:v>
                </c:pt>
                <c:pt idx="9">
                  <c:v>892</c:v>
                </c:pt>
                <c:pt idx="12">
                  <c:v>1104</c:v>
                </c:pt>
              </c:numCache>
            </c:numRef>
          </c:val>
          <c:extLst>
            <c:ext xmlns:c16="http://schemas.microsoft.com/office/drawing/2014/chart" uri="{C3380CC4-5D6E-409C-BE32-E72D297353CC}">
              <c16:uniqueId val="{00000007-334D-41AE-980C-5F586ACBD5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4529</c:v>
                </c:pt>
                <c:pt idx="3">
                  <c:v>4116</c:v>
                </c:pt>
                <c:pt idx="6">
                  <c:v>3780</c:v>
                </c:pt>
                <c:pt idx="9">
                  <c:v>3504</c:v>
                </c:pt>
                <c:pt idx="12">
                  <c:v>3814</c:v>
                </c:pt>
              </c:numCache>
            </c:numRef>
          </c:val>
          <c:extLst>
            <c:ext xmlns:c16="http://schemas.microsoft.com/office/drawing/2014/chart" uri="{C3380CC4-5D6E-409C-BE32-E72D297353CC}">
              <c16:uniqueId val="{00000008-334D-41AE-980C-5F586ACBD5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34D-41AE-980C-5F586ACBD5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22714</c:v>
                </c:pt>
                <c:pt idx="3">
                  <c:v>21509</c:v>
                </c:pt>
                <c:pt idx="6">
                  <c:v>19568</c:v>
                </c:pt>
                <c:pt idx="9">
                  <c:v>17997</c:v>
                </c:pt>
                <c:pt idx="12">
                  <c:v>17453</c:v>
                </c:pt>
              </c:numCache>
            </c:numRef>
          </c:val>
          <c:extLst>
            <c:ext xmlns:c16="http://schemas.microsoft.com/office/drawing/2014/chart" uri="{C3380CC4-5D6E-409C-BE32-E72D297353CC}">
              <c16:uniqueId val="{0000000A-334D-41AE-980C-5F586ACBD5A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2410</c:v>
                </c:pt>
                <c:pt idx="2">
                  <c:v>#N/A</c:v>
                </c:pt>
                <c:pt idx="3">
                  <c:v>#N/A</c:v>
                </c:pt>
                <c:pt idx="4">
                  <c:v>62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34D-41AE-980C-5F586ACBD5A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2598</c:v>
                </c:pt>
                <c:pt idx="1">
                  <c:v>2860</c:v>
                </c:pt>
                <c:pt idx="2">
                  <c:v>3038</c:v>
                </c:pt>
              </c:numCache>
            </c:numRef>
          </c:val>
          <c:extLst>
            <c:ext xmlns:c16="http://schemas.microsoft.com/office/drawing/2014/chart" uri="{C3380CC4-5D6E-409C-BE32-E72D297353CC}">
              <c16:uniqueId val="{00000000-5F89-41AA-89C3-DC0AD7E60A8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173</c:v>
                </c:pt>
                <c:pt idx="1">
                  <c:v>170</c:v>
                </c:pt>
                <c:pt idx="2">
                  <c:v>392</c:v>
                </c:pt>
              </c:numCache>
            </c:numRef>
          </c:val>
          <c:extLst>
            <c:ext xmlns:c16="http://schemas.microsoft.com/office/drawing/2014/chart" uri="{C3380CC4-5D6E-409C-BE32-E72D297353CC}">
              <c16:uniqueId val="{00000001-5F89-41AA-89C3-DC0AD7E60A8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4558</c:v>
                </c:pt>
                <c:pt idx="1">
                  <c:v>4370</c:v>
                </c:pt>
                <c:pt idx="2">
                  <c:v>4494</c:v>
                </c:pt>
              </c:numCache>
            </c:numRef>
          </c:val>
          <c:extLst>
            <c:ext xmlns:c16="http://schemas.microsoft.com/office/drawing/2014/chart" uri="{C3380CC4-5D6E-409C-BE32-E72D297353CC}">
              <c16:uniqueId val="{00000002-5F89-41AA-89C3-DC0AD7E60A8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大分県杵築市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％となり、前年度の</a:t>
          </a:r>
          <a:r>
            <a:rPr kumimoji="1" lang="en-US" altLang="ja-JP" sz="1400">
              <a:latin typeface="ＭＳ ゴシック" pitchFamily="49" charset="-128"/>
              <a:ea typeface="ＭＳ ゴシック" pitchFamily="49" charset="-128"/>
            </a:rPr>
            <a:t>4.5</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ポイントの改善となった。</a:t>
          </a:r>
        </a:p>
        <a:p>
          <a:r>
            <a:rPr kumimoji="1" lang="ja-JP" altLang="en-US" sz="1400">
              <a:latin typeface="ＭＳ ゴシック" pitchFamily="49" charset="-128"/>
              <a:ea typeface="ＭＳ ゴシック" pitchFamily="49" charset="-128"/>
            </a:rPr>
            <a:t>　改善した要因としては、令和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年度以後、繰上償還を実施してきたことや財政規律ガイドラインで定める地方債発行限度額を遵守したことで、元利償還金が減少したためである。</a:t>
          </a:r>
        </a:p>
        <a:p>
          <a:r>
            <a:rPr kumimoji="1" lang="ja-JP" altLang="en-US" sz="1400">
              <a:latin typeface="ＭＳ ゴシック" pitchFamily="49" charset="-128"/>
              <a:ea typeface="ＭＳ ゴシック" pitchFamily="49" charset="-128"/>
            </a:rPr>
            <a:t>　今後も財政規律ガイドラインで定める地方債発行限度額の遵守や繰上償還の検討・実施により、実質公債費比率の改善に努める。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大分県杵築市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将来負担比率は比率なし（△</a:t>
          </a:r>
          <a:r>
            <a:rPr kumimoji="1" lang="en-US" altLang="ja-JP" sz="1400">
              <a:latin typeface="ＭＳ ゴシック" pitchFamily="49" charset="-128"/>
              <a:ea typeface="ＭＳ ゴシック" pitchFamily="49" charset="-128"/>
            </a:rPr>
            <a:t>19.6</a:t>
          </a:r>
          <a:r>
            <a:rPr kumimoji="1" lang="ja-JP" altLang="en-US" sz="1400">
              <a:latin typeface="ＭＳ ゴシック" pitchFamily="49" charset="-128"/>
              <a:ea typeface="ＭＳ ゴシック" pitchFamily="49" charset="-128"/>
            </a:rPr>
            <a:t>％）となり、前年度△</a:t>
          </a:r>
          <a:r>
            <a:rPr kumimoji="1" lang="en-US" altLang="ja-JP" sz="1400">
              <a:latin typeface="ＭＳ ゴシック" pitchFamily="49" charset="-128"/>
              <a:ea typeface="ＭＳ ゴシック" pitchFamily="49" charset="-128"/>
            </a:rPr>
            <a:t>22.5</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ポイント悪化したものの、依然として健全な状況にある。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等に係る地方債現在高は減少しているが、公営企業債等繰入見込額等が増加したことや、財政規律ガイドラインで定める地方債発行限度額の遵守に努めた結果、充当可財源源等である基準財政需要額参入見込額が減少したことが悪化要因として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基準財政需要額参入見込額が減少してはいるものの、今後も財政規律ガイドラインで定める地方債発行限度額の遵守に努め、引き続き将来負担比率の改善に努める。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大分県杵築市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財政調整基金と減債基金については、取崩しを行わず、決算剰余金分等を積み立てた結果、財政調整基金は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177,440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221,966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千円の増となった。その他特定目的基金については、各種事業の財源としてふるさと杵築応援基金を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447,500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千円、地域活力創出基金を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千円取り崩したものの、それぞれ積立ても行ったため、その他特定目的基金全体の基金残高は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124,198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これらの結果、基金全体としては、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523,604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昨今の物価高騰に伴う様々な経費の増加に対する備えや更新が遅れている庁舎等の建替等の財政需要に対応できるよう、積み増しを検討していく。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地域活力創出基金：感性豊かで活力あふれるまちづくりの推進に寄与する市民の連携強化や地域振興を図る施策に活用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ふるさと杵築応援基金：ふるさと杵築を守り元気づける施策の推進に活用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地域活力創出基金：工業団地整備等に係る事業やコミュニティバスの運行に係る事業などに充当するため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千円取り崩したものの、一般財源剰余分等を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433,669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千円積み立てたため、基金残高は増加し、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910,849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ふるさと杵築応援基金：こども医療費の助成に係る事業や企業立地を支援する事業などに充当するため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447,500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千円取り崩し、ふるさと納税寄附金の実績により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392,127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千円積み立てた結果、基金残高は減少し、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412,019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老朽化の進む庁舎や公共施設、インフラ施設の更新やその他大型事業に備えるため、市有施設整備基金や庁舎等複合施設整備基金については積み増しを行っていく予定である。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千円、基金運用分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千円、基金利子分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千円を積立て、取崩しを行わなかったため、基金残高は増加し、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3,037,716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突発的な災害への備えや今後想定される物価高騰に伴う様々な経費の増加等の財政需要に対応できるよう、積み増しを検討していく。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56,066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千円、基金利子分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千円、一般財源剰余分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千円を積立て、取崩しを行わなかったため、基金残高は増加し、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392,377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地方交付税や市税等の歳入の状況、地方債残高や公債費の推移を踏まえ、繰上償還の実施時期を検討し、減債基金の運用を行っていく。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大分県杵築市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26,153
25,864
280.08
20,771,728
19,963,245
438,371
10,722,773
17,452,690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基準財政収入額は</a:t>
          </a:r>
          <a:r>
            <a:rPr kumimoji="1" lang="en-US" altLang="ja-JP" sz="1300">
              <a:latin typeface="ＭＳ Ｐゴシック" panose="020B0600070205080204" pitchFamily="50" charset="-128"/>
              <a:ea typeface="ＭＳ Ｐゴシック" panose="020B0600070205080204" pitchFamily="50" charset="-128"/>
            </a:rPr>
            <a:t>24,341</a:t>
          </a:r>
          <a:r>
            <a:rPr kumimoji="1" lang="ja-JP" altLang="en-US" sz="1300">
              <a:latin typeface="ＭＳ Ｐゴシック" panose="020B0600070205080204" pitchFamily="50" charset="-128"/>
              <a:ea typeface="ＭＳ Ｐゴシック" panose="020B0600070205080204" pitchFamily="50" charset="-128"/>
            </a:rPr>
            <a:t>千円の増加、基準財政需要額は</a:t>
          </a:r>
          <a:r>
            <a:rPr kumimoji="1" lang="en-US" altLang="ja-JP" sz="1300">
              <a:latin typeface="ＭＳ Ｐゴシック" panose="020B0600070205080204" pitchFamily="50" charset="-128"/>
              <a:ea typeface="ＭＳ Ｐゴシック" panose="020B0600070205080204" pitchFamily="50" charset="-128"/>
            </a:rPr>
            <a:t>156,424</a:t>
          </a:r>
          <a:r>
            <a:rPr kumimoji="1" lang="ja-JP" altLang="en-US" sz="1300">
              <a:latin typeface="ＭＳ Ｐゴシック" panose="020B0600070205080204" pitchFamily="50" charset="-128"/>
              <a:ea typeface="ＭＳ Ｐゴシック" panose="020B0600070205080204" pitchFamily="50" charset="-128"/>
            </a:rPr>
            <a:t>千円の増加となり、財政力指数は前年度からわずかに上昇し</a:t>
          </a:r>
          <a:r>
            <a:rPr kumimoji="1" lang="en-US" altLang="ja-JP" sz="1300">
              <a:latin typeface="ＭＳ Ｐゴシック" panose="020B0600070205080204" pitchFamily="50" charset="-128"/>
              <a:ea typeface="ＭＳ Ｐゴシック" panose="020B0600070205080204" pitchFamily="50" charset="-128"/>
            </a:rPr>
            <a:t>0.34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下回っているが、当市の産業構造上や地価の動向からすると大幅な歳入増加は見込めないため、引き続き行財政改革に取り組み、歳出の抑制や産業の創出、税収の確保につながる施策の推進に努める。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170180</xdr:rowOff>
    </xdr:from>
    <xdr:to>
      <xdr:col>23</xdr:col>
      <xdr:colOff>133350</xdr:colOff>
      <xdr:row>43</xdr:row>
      <xdr:rowOff>22860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3710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170180</xdr:rowOff>
    </xdr:from>
    <xdr:to>
      <xdr:col>19</xdr:col>
      <xdr:colOff>133350</xdr:colOff>
      <xdr:row>43</xdr:row>
      <xdr:rowOff>22860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710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170180</xdr:rowOff>
    </xdr:from>
    <xdr:to>
      <xdr:col>15</xdr:col>
      <xdr:colOff>82550</xdr:colOff>
      <xdr:row>42</xdr:row>
      <xdr:rowOff>170180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170180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143510</xdr:rowOff>
    </xdr:from>
    <xdr:to>
      <xdr:col>19</xdr:col>
      <xdr:colOff>184150</xdr:colOff>
      <xdr:row>43</xdr:row>
      <xdr:rowOff>73660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58437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119380</xdr:rowOff>
    </xdr:from>
    <xdr:to>
      <xdr:col>15</xdr:col>
      <xdr:colOff>133350</xdr:colOff>
      <xdr:row>43</xdr:row>
      <xdr:rowOff>49530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34307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119380</xdr:rowOff>
    </xdr:from>
    <xdr:to>
      <xdr:col>11</xdr:col>
      <xdr:colOff>82550</xdr:colOff>
      <xdr:row>43</xdr:row>
      <xdr:rowOff>49530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34307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89.3</a:t>
          </a:r>
          <a:r>
            <a:rPr kumimoji="1" lang="ja-JP" altLang="en-US" sz="1300">
              <a:latin typeface="ＭＳ Ｐゴシック" panose="020B0600070205080204" pitchFamily="50" charset="-128"/>
              <a:ea typeface="ＭＳ Ｐゴシック" panose="020B0600070205080204" pitchFamily="50" charset="-128"/>
            </a:rPr>
            <a:t>％となり、前年度から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改善した要因としては、地方交付税や地方消費税交付金等の増加が挙げられる。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ポイント低い状況にあるが、今後も、定年延長を踏まえた計画的な職員採用の実施や地方債の計画的な発行による公債費の平準化など、財政健全化に係る取組みを継続し、歳出の抑制に努める。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138249</xdr:rowOff>
    </xdr:from>
    <xdr:to>
      <xdr:col>23</xdr:col>
      <xdr:colOff>133350</xdr:colOff>
      <xdr:row>59</xdr:row>
      <xdr:rowOff>162378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53799"/>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162378</xdr:rowOff>
    </xdr:from>
    <xdr:to>
      <xdr:col>19</xdr:col>
      <xdr:colOff>133350</xdr:colOff>
      <xdr:row>60</xdr:row>
      <xdr:rowOff>42635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77928"/>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10704</xdr:rowOff>
    </xdr:from>
    <xdr:to>
      <xdr:col>15</xdr:col>
      <xdr:colOff>82550</xdr:colOff>
      <xdr:row>60</xdr:row>
      <xdr:rowOff>42635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26254"/>
          <a:ext cx="889000" cy="20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10704</xdr:rowOff>
    </xdr:from>
    <xdr:to>
      <xdr:col>11</xdr:col>
      <xdr:colOff>31750</xdr:colOff>
      <xdr:row>60</xdr:row>
      <xdr:rowOff>142603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26254"/>
          <a:ext cx="889000" cy="30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156391</xdr:rowOff>
    </xdr:from>
    <xdr:to>
      <xdr:col>7</xdr:col>
      <xdr:colOff>31750</xdr:colOff>
      <xdr:row>60</xdr:row>
      <xdr:rowOff>86541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96718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87449</xdr:rowOff>
    </xdr:from>
    <xdr:to>
      <xdr:col>23</xdr:col>
      <xdr:colOff>184150</xdr:colOff>
      <xdr:row>60</xdr:row>
      <xdr:rowOff>17599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103976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4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111578</xdr:rowOff>
    </xdr:from>
    <xdr:to>
      <xdr:col>19</xdr:col>
      <xdr:colOff>184150</xdr:colOff>
      <xdr:row>60</xdr:row>
      <xdr:rowOff>41728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51905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9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163285</xdr:rowOff>
    </xdr:from>
    <xdr:to>
      <xdr:col>15</xdr:col>
      <xdr:colOff>133350</xdr:colOff>
      <xdr:row>60</xdr:row>
      <xdr:rowOff>93435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103612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4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131354</xdr:rowOff>
    </xdr:from>
    <xdr:to>
      <xdr:col>11</xdr:col>
      <xdr:colOff>82550</xdr:colOff>
      <xdr:row>59</xdr:row>
      <xdr:rowOff>61504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71681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4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91803</xdr:rowOff>
    </xdr:from>
    <xdr:to>
      <xdr:col>7</xdr:col>
      <xdr:colOff>31750</xdr:colOff>
      <xdr:row>61</xdr:row>
      <xdr:rowOff>21953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6730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前年度と比較して人件費は増加し、物件費は減少した。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人件費については給料表の改定等による増加であり、物件費についてはふるさと納税寄附件数の減に伴うふるさと寄附金特産品贈答事業の減少が要因となっている。また、基準となる人口も減少したため、結果として人口一人当たりの決算額は</a:t>
          </a:r>
          <a:r>
            <a:rPr kumimoji="1" lang="en-US" altLang="ja-JP" sz="1150">
              <a:latin typeface="ＭＳ Ｐゴシック" panose="020B0600070205080204" pitchFamily="50" charset="-128"/>
              <a:ea typeface="ＭＳ Ｐゴシック" panose="020B0600070205080204" pitchFamily="50" charset="-128"/>
            </a:rPr>
            <a:t>10,617</a:t>
          </a:r>
          <a:r>
            <a:rPr kumimoji="1" lang="ja-JP" altLang="en-US" sz="1150">
              <a:latin typeface="ＭＳ Ｐゴシック" panose="020B0600070205080204" pitchFamily="50" charset="-128"/>
              <a:ea typeface="ＭＳ Ｐゴシック" panose="020B0600070205080204" pitchFamily="50" charset="-128"/>
            </a:rPr>
            <a:t>円増加した。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類似団体平均と比較すると低い値ではあるが、全国平均や大分県平均と比較すると高い値となっており、今後は</a:t>
          </a:r>
          <a:r>
            <a:rPr kumimoji="1" lang="en-US" altLang="ja-JP" sz="1150">
              <a:latin typeface="ＭＳ Ｐゴシック" panose="020B0600070205080204" pitchFamily="50" charset="-128"/>
              <a:ea typeface="ＭＳ Ｐゴシック" panose="020B0600070205080204" pitchFamily="50" charset="-128"/>
            </a:rPr>
            <a:t>AI</a:t>
          </a:r>
          <a:r>
            <a:rPr kumimoji="1" lang="ja-JP" altLang="en-US" sz="1150">
              <a:latin typeface="ＭＳ Ｐゴシック" panose="020B0600070205080204" pitchFamily="50" charset="-128"/>
              <a:ea typeface="ＭＳ Ｐゴシック" panose="020B0600070205080204" pitchFamily="50" charset="-128"/>
            </a:rPr>
            <a:t>や</a:t>
          </a:r>
          <a:r>
            <a:rPr kumimoji="1" lang="en-US" altLang="ja-JP" sz="1150">
              <a:latin typeface="ＭＳ Ｐゴシック" panose="020B0600070205080204" pitchFamily="50" charset="-128"/>
              <a:ea typeface="ＭＳ Ｐゴシック" panose="020B0600070205080204" pitchFamily="50" charset="-128"/>
            </a:rPr>
            <a:t>RPA</a:t>
          </a:r>
          <a:r>
            <a:rPr kumimoji="1" lang="ja-JP" altLang="en-US" sz="1150">
              <a:latin typeface="ＭＳ Ｐゴシック" panose="020B0600070205080204" pitchFamily="50" charset="-128"/>
              <a:ea typeface="ＭＳ Ｐゴシック" panose="020B0600070205080204" pitchFamily="50" charset="-128"/>
            </a:rPr>
            <a:t>等を活用した事務事業の見直しによる職員数の削減や公共施設の統廃合等による維持管理経費の削減などの取組みを進める必要がある。</a:t>
          </a:r>
          <a:endParaRPr kumimoji="1" lang="en-US" altLang="ja-JP" sz="11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46777</xdr:rowOff>
    </xdr:from>
    <xdr:to>
      <xdr:col>23</xdr:col>
      <xdr:colOff>133350</xdr:colOff>
      <xdr:row>81</xdr:row>
      <xdr:rowOff>49338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4227"/>
          <a:ext cx="8382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34116</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21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46313</xdr:rowOff>
    </xdr:from>
    <xdr:to>
      <xdr:col>19</xdr:col>
      <xdr:colOff>133350</xdr:colOff>
      <xdr:row>81</xdr:row>
      <xdr:rowOff>46777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3763"/>
          <a:ext cx="889000" cy="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44421</xdr:rowOff>
    </xdr:from>
    <xdr:to>
      <xdr:col>15</xdr:col>
      <xdr:colOff>82550</xdr:colOff>
      <xdr:row>81</xdr:row>
      <xdr:rowOff>46313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1871"/>
          <a:ext cx="889000" cy="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43207</xdr:rowOff>
    </xdr:from>
    <xdr:to>
      <xdr:col>11</xdr:col>
      <xdr:colOff>31750</xdr:colOff>
      <xdr:row>81</xdr:row>
      <xdr:rowOff>44421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0657"/>
          <a:ext cx="889000" cy="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159493</xdr:rowOff>
    </xdr:from>
    <xdr:to>
      <xdr:col>7</xdr:col>
      <xdr:colOff>31750</xdr:colOff>
      <xdr:row>81</xdr:row>
      <xdr:rowOff>89643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99820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169988</xdr:rowOff>
    </xdr:from>
    <xdr:to>
      <xdr:col>23</xdr:col>
      <xdr:colOff>184150</xdr:colOff>
      <xdr:row>81</xdr:row>
      <xdr:rowOff>100138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91265</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07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167427</xdr:rowOff>
    </xdr:from>
    <xdr:to>
      <xdr:col>19</xdr:col>
      <xdr:colOff>184150</xdr:colOff>
      <xdr:row>81</xdr:row>
      <xdr:rowOff>97577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82354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69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166963</xdr:rowOff>
    </xdr:from>
    <xdr:to>
      <xdr:col>15</xdr:col>
      <xdr:colOff>133350</xdr:colOff>
      <xdr:row>81</xdr:row>
      <xdr:rowOff>97113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81890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6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165071</xdr:rowOff>
    </xdr:from>
    <xdr:to>
      <xdr:col>11</xdr:col>
      <xdr:colOff>82550</xdr:colOff>
      <xdr:row>81</xdr:row>
      <xdr:rowOff>95221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79998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6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163857</xdr:rowOff>
    </xdr:from>
    <xdr:to>
      <xdr:col>7</xdr:col>
      <xdr:colOff>31750</xdr:colOff>
      <xdr:row>81</xdr:row>
      <xdr:rowOff>94007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78784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6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年度は前年度と同じ</a:t>
          </a:r>
          <a:r>
            <a:rPr kumimoji="1" lang="en-US" altLang="ja-JP" sz="1300">
              <a:latin typeface="ＭＳ Ｐゴシック" panose="020B0600070205080204" pitchFamily="50" charset="-128"/>
              <a:ea typeface="ＭＳ Ｐゴシック" panose="020B0600070205080204" pitchFamily="50" charset="-128"/>
            </a:rPr>
            <a:t>99.3</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類似団体平均や全国市平均と比較すると高い水準にあるため、地域の民間企業の平均給与の状況を踏まえ、給与の適正化に努める必要がある。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87</xdr:row>
      <xdr:rowOff>85271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50014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87</xdr:row>
      <xdr:rowOff>85271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777357"/>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86</xdr:row>
      <xdr:rowOff>32657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467114"/>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84</xdr:row>
      <xdr:rowOff>65314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4326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人増の</a:t>
          </a:r>
          <a:r>
            <a:rPr kumimoji="1" lang="en-US" altLang="ja-JP" sz="1300">
              <a:latin typeface="ＭＳ Ｐゴシック" panose="020B0600070205080204" pitchFamily="50" charset="-128"/>
              <a:ea typeface="ＭＳ Ｐゴシック" panose="020B0600070205080204" pitchFamily="50" charset="-128"/>
            </a:rPr>
            <a:t>10.02</a:t>
          </a:r>
          <a:r>
            <a:rPr kumimoji="1" lang="ja-JP" altLang="en-US" sz="1300">
              <a:latin typeface="ＭＳ Ｐゴシック" panose="020B0600070205080204" pitchFamily="50" charset="-128"/>
              <a:ea typeface="ＭＳ Ｐゴシック" panose="020B0600070205080204" pitchFamily="50" charset="-128"/>
            </a:rPr>
            <a:t>となっている。前年度と比較すると増加しているが、類似団体平均と比較すると依然として低い水準にある。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今後は人口減少が進む中、高まっていく行政ニーズに対して、限られた人的資源の効率的な運用を図り、職員数の適正化に努める必要がある。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102616</xdr:rowOff>
    </xdr:from>
    <xdr:to>
      <xdr:col>81</xdr:col>
      <xdr:colOff>44450</xdr:colOff>
      <xdr:row>60</xdr:row>
      <xdr:rowOff>107442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8961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102616</xdr:rowOff>
    </xdr:from>
    <xdr:to>
      <xdr:col>77</xdr:col>
      <xdr:colOff>44450</xdr:colOff>
      <xdr:row>60</xdr:row>
      <xdr:rowOff>103420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389616"/>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103420</xdr:rowOff>
    </xdr:from>
    <xdr:to>
      <xdr:col>72</xdr:col>
      <xdr:colOff>203200</xdr:colOff>
      <xdr:row>60</xdr:row>
      <xdr:rowOff>116290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390420"/>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99399</xdr:rowOff>
    </xdr:from>
    <xdr:to>
      <xdr:col>68</xdr:col>
      <xdr:colOff>152400</xdr:colOff>
      <xdr:row>60</xdr:row>
      <xdr:rowOff>116290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86399"/>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45381</xdr:rowOff>
    </xdr:from>
    <xdr:to>
      <xdr:col>64</xdr:col>
      <xdr:colOff>152400</xdr:colOff>
      <xdr:row>60</xdr:row>
      <xdr:rowOff>146981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3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157158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0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73169</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8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51816</xdr:rowOff>
    </xdr:from>
    <xdr:to>
      <xdr:col>77</xdr:col>
      <xdr:colOff>95250</xdr:colOff>
      <xdr:row>60</xdr:row>
      <xdr:rowOff>153416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52620</xdr:rowOff>
    </xdr:from>
    <xdr:to>
      <xdr:col>73</xdr:col>
      <xdr:colOff>44450</xdr:colOff>
      <xdr:row>60</xdr:row>
      <xdr:rowOff>154220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164397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0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65490</xdr:rowOff>
    </xdr:from>
    <xdr:to>
      <xdr:col>68</xdr:col>
      <xdr:colOff>203200</xdr:colOff>
      <xdr:row>60</xdr:row>
      <xdr:rowOff>167090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5817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12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48599</xdr:rowOff>
    </xdr:from>
    <xdr:to>
      <xdr:col>64</xdr:col>
      <xdr:colOff>152400</xdr:colOff>
      <xdr:row>60</xdr:row>
      <xdr:rowOff>150199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3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134976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42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改善した要因としては、令和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年度以後、繰上償還を実施してきたことや財政規律ガイドラインで定める地方債発行限度額を遵守したことが挙げられる。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ポイント、大分県平均と比較すると</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ポイント低い水準にあるが、財政規律ガイドラインで定める地方債発行限度額を遵守するなど、引き続き改善に取り組む。</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78846</xdr:rowOff>
    </xdr:from>
    <xdr:to>
      <xdr:col>81</xdr:col>
      <xdr:colOff>44450</xdr:colOff>
      <xdr:row>36</xdr:row>
      <xdr:rowOff>98954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251046"/>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98954</xdr:rowOff>
    </xdr:from>
    <xdr:to>
      <xdr:col>77</xdr:col>
      <xdr:colOff>44450</xdr:colOff>
      <xdr:row>36</xdr:row>
      <xdr:rowOff>141182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271154"/>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141182</xdr:rowOff>
    </xdr:from>
    <xdr:to>
      <xdr:col>72</xdr:col>
      <xdr:colOff>203200</xdr:colOff>
      <xdr:row>37</xdr:row>
      <xdr:rowOff>7938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13382"/>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7938</xdr:rowOff>
    </xdr:from>
    <xdr:to>
      <xdr:col>68</xdr:col>
      <xdr:colOff>152400</xdr:colOff>
      <xdr:row>37</xdr:row>
      <xdr:rowOff>46143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51588"/>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126577</xdr:rowOff>
    </xdr:from>
    <xdr:to>
      <xdr:col>64</xdr:col>
      <xdr:colOff>152400</xdr:colOff>
      <xdr:row>37</xdr:row>
      <xdr:rowOff>56727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66904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28046</xdr:rowOff>
    </xdr:from>
    <xdr:to>
      <xdr:col>81</xdr:col>
      <xdr:colOff>95250</xdr:colOff>
      <xdr:row>36</xdr:row>
      <xdr:rowOff>129646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0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44573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04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48154</xdr:rowOff>
    </xdr:from>
    <xdr:to>
      <xdr:col>77</xdr:col>
      <xdr:colOff>95250</xdr:colOff>
      <xdr:row>36</xdr:row>
      <xdr:rowOff>149754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2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159931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5989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90382</xdr:rowOff>
    </xdr:from>
    <xdr:to>
      <xdr:col>73</xdr:col>
      <xdr:colOff>44450</xdr:colOff>
      <xdr:row>37</xdr:row>
      <xdr:rowOff>20532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30709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128588</xdr:rowOff>
    </xdr:from>
    <xdr:to>
      <xdr:col>68</xdr:col>
      <xdr:colOff>203200</xdr:colOff>
      <xdr:row>37</xdr:row>
      <xdr:rowOff>58738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68915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166793</xdr:rowOff>
    </xdr:from>
    <xdr:to>
      <xdr:col>64</xdr:col>
      <xdr:colOff>152400</xdr:colOff>
      <xdr:row>37</xdr:row>
      <xdr:rowOff>96943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81720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年度以後、繰上償還を実施してきたことや財政規律ガイドラインで地方債の発行に限度額を定めていることなどにより、元利償還金が減少した結果、将来負担額は減少し、昨年度と同様比率なしとなった。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類似団体平均や大分県平均よりも低い水準にあるが、財政規律ガイドラインで定める地方債発行限度額の遵守や充当可能基金残高の確保に努めるなど、引き続き改善に取り組む。</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149860</xdr:rowOff>
    </xdr:from>
    <xdr:to>
      <xdr:col>68</xdr:col>
      <xdr:colOff>152400</xdr:colOff>
      <xdr:row>16</xdr:row>
      <xdr:rowOff>8184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378710"/>
          <a:ext cx="889000" cy="37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54274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99060</xdr:rowOff>
    </xdr:from>
    <xdr:to>
      <xdr:col>68</xdr:col>
      <xdr:colOff>203200</xdr:colOff>
      <xdr:row>14</xdr:row>
      <xdr:rowOff>29210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32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39387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9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128834</xdr:rowOff>
    </xdr:from>
    <xdr:to>
      <xdr:col>64</xdr:col>
      <xdr:colOff>152400</xdr:colOff>
      <xdr:row>16</xdr:row>
      <xdr:rowOff>58984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70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43761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786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大分県杵築市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26,153
25,864
280.08
20,771,728
19,963,245
438,371
10,722,773
17,452,690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人件費における経常収支比率は、前年度と比較して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23.7</a:t>
          </a:r>
          <a:r>
            <a:rPr kumimoji="1" lang="ja-JP" altLang="en-US" sz="1200">
              <a:latin typeface="ＭＳ Ｐゴシック" panose="020B0600070205080204" pitchFamily="50" charset="-128"/>
              <a:ea typeface="ＭＳ Ｐゴシック" panose="020B0600070205080204" pitchFamily="50" charset="-128"/>
            </a:rPr>
            <a:t>％となっており、類似団体平均と比較すると</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ポイント低い水準となった。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前年度から増加した要因としては、給料表の改定等によるものが挙げられる。類似団体平均よりも低い水準にあるのは、定員管理の状況から類似団体平均よりも職員数が少ないことが想定される。今後も更なる人員配置の見直しや事務改善を図り、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12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159004</xdr:rowOff>
    </xdr:from>
    <xdr:to>
      <xdr:col>19</xdr:col>
      <xdr:colOff>187325</xdr:colOff>
      <xdr:row>37</xdr:row>
      <xdr:rowOff>37846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312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108712</xdr:rowOff>
    </xdr:from>
    <xdr:to>
      <xdr:col>15</xdr:col>
      <xdr:colOff>98425</xdr:colOff>
      <xdr:row>37</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809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108712</xdr:rowOff>
    </xdr:from>
    <xdr:to>
      <xdr:col>11</xdr:col>
      <xdr:colOff>9525</xdr:colOff>
      <xdr:row>37</xdr:row>
      <xdr:rowOff>24130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809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131064</xdr:rowOff>
    </xdr:from>
    <xdr:to>
      <xdr:col>24</xdr:col>
      <xdr:colOff>76200</xdr:colOff>
      <xdr:row>37</xdr:row>
      <xdr:rowOff>61214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147591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57912</xdr:rowOff>
    </xdr:from>
    <xdr:to>
      <xdr:col>11</xdr:col>
      <xdr:colOff>60325</xdr:colOff>
      <xdr:row>36</xdr:row>
      <xdr:rowOff>159512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169689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物件費における経常収支比率は、前年度と比較して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％となっており、類似団体平均と比較すると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ポイント低い水準となった。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類似団体平均と比べて低い水準となっているものの、物価高騰に伴う委託料の増加や、行政サービスの見直し等により民間委託が増えていく可能性もあるため、動向に注視する必要がある。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20320</xdr:rowOff>
    </xdr:from>
    <xdr:to>
      <xdr:col>82</xdr:col>
      <xdr:colOff>107950</xdr:colOff>
      <xdr:row>16</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635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16</xdr:row>
      <xdr:rowOff>20320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48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16</xdr:row>
      <xdr:rowOff>5080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56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15</xdr:row>
      <xdr:rowOff>138430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56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140970</xdr:rowOff>
    </xdr:from>
    <xdr:to>
      <xdr:col>78</xdr:col>
      <xdr:colOff>120650</xdr:colOff>
      <xdr:row>16</xdr:row>
      <xdr:rowOff>71120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81297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81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125730</xdr:rowOff>
    </xdr:from>
    <xdr:to>
      <xdr:col>74</xdr:col>
      <xdr:colOff>31750</xdr:colOff>
      <xdr:row>16</xdr:row>
      <xdr:rowOff>55880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34290</xdr:rowOff>
    </xdr:from>
    <xdr:to>
      <xdr:col>69</xdr:col>
      <xdr:colOff>142875</xdr:colOff>
      <xdr:row>15</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146067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扶助費における経常収支比率は、前年度と比較して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％となっており、類似団体平均と比較すると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ポイント高い水準となった。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前年度から増加した要因としては、生活保護扶助費助成事業や障がい者自立支援給付事業の増などが挙げられる。資格審査の適正化等を図り、増加傾向に歯止めをかけるように努める。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56243</xdr:rowOff>
    </xdr:from>
    <xdr:to>
      <xdr:col>24</xdr:col>
      <xdr:colOff>25400</xdr:colOff>
      <xdr:row>56</xdr:row>
      <xdr:rowOff>110672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574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56243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81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151493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56</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485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5443</xdr:rowOff>
    </xdr:from>
    <xdr:to>
      <xdr:col>20</xdr:col>
      <xdr:colOff>38100</xdr:colOff>
      <xdr:row>56</xdr:row>
      <xdr:rowOff>107043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その他の経常収支比率は、前年度と比較して</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ポイント減の</a:t>
          </a:r>
          <a:r>
            <a:rPr kumimoji="1" lang="en-US" altLang="ja-JP" sz="1100">
              <a:latin typeface="ＭＳ Ｐゴシック" panose="020B0600070205080204" pitchFamily="50" charset="-128"/>
              <a:ea typeface="ＭＳ Ｐゴシック" panose="020B0600070205080204" pitchFamily="50" charset="-128"/>
            </a:rPr>
            <a:t>13.1</a:t>
          </a:r>
          <a:r>
            <a:rPr kumimoji="1" lang="ja-JP" altLang="en-US" sz="1100">
              <a:latin typeface="ＭＳ Ｐゴシック" panose="020B0600070205080204" pitchFamily="50" charset="-128"/>
              <a:ea typeface="ＭＳ Ｐゴシック" panose="020B0600070205080204" pitchFamily="50" charset="-128"/>
            </a:rPr>
            <a:t>％となっており、類似団体平均と比較すると</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ポイント高い水準となった。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前年度から減少した主な要因としては、公営企業会計の法適化に伴い、繰出金による拠出から補助費等による拠出に変更となったことが挙げられる。後期高齢者医療特別会計や介護保険特別会計に係る繰出金は増加しており、また、維持補修費等も増加傾向にあるため、保険料の適正化や施設の更新、統廃合等を図るなど、引き続き財政健全化に取り組む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114300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82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76200</xdr:rowOff>
    </xdr:from>
    <xdr:to>
      <xdr:col>78</xdr:col>
      <xdr:colOff>69850</xdr:colOff>
      <xdr:row>58</xdr:row>
      <xdr:rowOff>114300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2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58</xdr:row>
      <xdr:rowOff>76200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8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38100</xdr:rowOff>
    </xdr:from>
    <xdr:to>
      <xdr:col>69</xdr:col>
      <xdr:colOff>92075</xdr:colOff>
      <xdr:row>58</xdr:row>
      <xdr:rowOff>127000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82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130827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63500</xdr:rowOff>
    </xdr:from>
    <xdr:to>
      <xdr:col>78</xdr:col>
      <xdr:colOff>120650</xdr:colOff>
      <xdr:row>58</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25400</xdr:rowOff>
    </xdr:from>
    <xdr:to>
      <xdr:col>74</xdr:col>
      <xdr:colOff>31750</xdr:colOff>
      <xdr:row>58</xdr:row>
      <xdr:rowOff>127000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158750</xdr:rowOff>
    </xdr:from>
    <xdr:to>
      <xdr:col>69</xdr:col>
      <xdr:colOff>142875</xdr:colOff>
      <xdr:row>58</xdr:row>
      <xdr:rowOff>88900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補助費等における経常収支比率は、前年度と比較して</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ポイント減の</a:t>
          </a:r>
          <a:r>
            <a:rPr kumimoji="1" lang="en-US" altLang="ja-JP" sz="1100">
              <a:latin typeface="ＭＳ Ｐゴシック" panose="020B0600070205080204" pitchFamily="50" charset="-128"/>
              <a:ea typeface="ＭＳ Ｐゴシック" panose="020B0600070205080204" pitchFamily="50" charset="-128"/>
            </a:rPr>
            <a:t>14.9</a:t>
          </a:r>
          <a:r>
            <a:rPr kumimoji="1" lang="ja-JP" altLang="en-US" sz="1100">
              <a:latin typeface="ＭＳ Ｐゴシック" panose="020B0600070205080204" pitchFamily="50" charset="-128"/>
              <a:ea typeface="ＭＳ Ｐゴシック" panose="020B0600070205080204" pitchFamily="50" charset="-128"/>
            </a:rPr>
            <a:t>％となっており、類似団体平均と比較すると</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ポイント高い水準となった。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前年度から減少した要因としては、一部事務組合が発行した地方債の償還が終了したことなどによる一部事務組合への負担金の減少や、訪問看護事業の算定方法見直しに伴う病院事業会計への負担金等の減少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今後は一部事務組合の施設更新に伴う負担金の増加が見込まれることから、中長期的な推移に留意する必要がある。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83566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089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83566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135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37</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129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37</xdr:row>
      <xdr:rowOff>24130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129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32766</xdr:rowOff>
    </xdr:from>
    <xdr:to>
      <xdr:col>78</xdr:col>
      <xdr:colOff>120650</xdr:colOff>
      <xdr:row>37</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119143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公債費における経常収支比率は、前年度と比較して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％となっており、類似団体平均と比較すると</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ポイント低い水準となった。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財政規律ガイドラインで定める地方債発行限度額を遵守した結果、公債費は年々減少傾向にあり、今後も地方債の計画的な発行に努め、公債費の適正化を図る。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123190</xdr:rowOff>
    </xdr:from>
    <xdr:to>
      <xdr:col>24</xdr:col>
      <xdr:colOff>25400</xdr:colOff>
      <xdr:row>74</xdr:row>
      <xdr:rowOff>144145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1049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144145</xdr:rowOff>
    </xdr:from>
    <xdr:to>
      <xdr:col>19</xdr:col>
      <xdr:colOff>187325</xdr:colOff>
      <xdr:row>75</xdr:row>
      <xdr:rowOff>8890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314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14605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8676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14605</xdr:rowOff>
    </xdr:from>
    <xdr:to>
      <xdr:col>11</xdr:col>
      <xdr:colOff>9525</xdr:colOff>
      <xdr:row>75</xdr:row>
      <xdr:rowOff>71755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733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125730</xdr:rowOff>
    </xdr:from>
    <xdr:to>
      <xdr:col>6</xdr:col>
      <xdr:colOff>171450</xdr:colOff>
      <xdr:row>75</xdr:row>
      <xdr:rowOff>55880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66057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72390</xdr:rowOff>
    </xdr:from>
    <xdr:to>
      <xdr:col>24</xdr:col>
      <xdr:colOff>76200</xdr:colOff>
      <xdr:row>75</xdr:row>
      <xdr:rowOff>2540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152417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6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93345</xdr:rowOff>
    </xdr:from>
    <xdr:to>
      <xdr:col>20</xdr:col>
      <xdr:colOff>38100</xdr:colOff>
      <xdr:row>75</xdr:row>
      <xdr:rowOff>23495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33672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49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135255</xdr:rowOff>
    </xdr:from>
    <xdr:to>
      <xdr:col>11</xdr:col>
      <xdr:colOff>60325</xdr:colOff>
      <xdr:row>75</xdr:row>
      <xdr:rowOff>65405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20955</xdr:rowOff>
    </xdr:from>
    <xdr:to>
      <xdr:col>6</xdr:col>
      <xdr:colOff>171450</xdr:colOff>
      <xdr:row>75</xdr:row>
      <xdr:rowOff>122555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107332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6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前年度と比較して</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73.5</a:t>
          </a:r>
          <a:r>
            <a:rPr kumimoji="1" lang="ja-JP" altLang="en-US" sz="1200">
              <a:latin typeface="ＭＳ Ｐゴシック" panose="020B0600070205080204" pitchFamily="50" charset="-128"/>
              <a:ea typeface="ＭＳ Ｐゴシック" panose="020B0600070205080204" pitchFamily="50" charset="-128"/>
            </a:rPr>
            <a:t>％となり、類似団体平均と比較すると</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ポイント低い水準となった。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昨今の物価高騰などの影響から前年度からは増加となっているが、継続的な行財政改革の実施による歳出全体にわたる事務事業や経費の見直しと、積極的な企業誘致や移住定住促進、市税の徴収強化による自主財源の確保により、歳入歳出の両面で財政構造の改善に努めた結果、類似団体平均よりも低い水準となったと考えられ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154432</xdr:rowOff>
    </xdr:from>
    <xdr:to>
      <xdr:col>82</xdr:col>
      <xdr:colOff>107950</xdr:colOff>
      <xdr:row>77</xdr:row>
      <xdr:rowOff>1270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846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136144</xdr:rowOff>
    </xdr:from>
    <xdr:to>
      <xdr:col>78</xdr:col>
      <xdr:colOff>69850</xdr:colOff>
      <xdr:row>76</xdr:row>
      <xdr:rowOff>154432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663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24130</xdr:rowOff>
    </xdr:from>
    <xdr:to>
      <xdr:col>73</xdr:col>
      <xdr:colOff>180975</xdr:colOff>
      <xdr:row>76</xdr:row>
      <xdr:rowOff>136144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882880"/>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24130</xdr:rowOff>
    </xdr:from>
    <xdr:to>
      <xdr:col>69</xdr:col>
      <xdr:colOff>92075</xdr:colOff>
      <xdr:row>76</xdr:row>
      <xdr:rowOff>117856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882880"/>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103632</xdr:rowOff>
    </xdr:from>
    <xdr:to>
      <xdr:col>78</xdr:col>
      <xdr:colOff>120650</xdr:colOff>
      <xdr:row>77</xdr:row>
      <xdr:rowOff>33782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43959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85344</xdr:rowOff>
    </xdr:from>
    <xdr:to>
      <xdr:col>74</xdr:col>
      <xdr:colOff>31750</xdr:colOff>
      <xdr:row>77</xdr:row>
      <xdr:rowOff>15494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144780</xdr:rowOff>
    </xdr:from>
    <xdr:to>
      <xdr:col>69</xdr:col>
      <xdr:colOff>142875</xdr:colOff>
      <xdr:row>75</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85107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67056</xdr:rowOff>
    </xdr:from>
    <xdr:to>
      <xdr:col>65</xdr:col>
      <xdr:colOff>53975</xdr:colOff>
      <xdr:row>76</xdr:row>
      <xdr:rowOff>168656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7383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大分県杵築市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105654</xdr:rowOff>
    </xdr:from>
    <xdr:to>
      <xdr:col>29</xdr:col>
      <xdr:colOff>127000</xdr:colOff>
      <xdr:row>17</xdr:row>
      <xdr:rowOff>14100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896479"/>
          <a:ext cx="647700" cy="79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14100</xdr:rowOff>
    </xdr:from>
    <xdr:to>
      <xdr:col>26</xdr:col>
      <xdr:colOff>50800</xdr:colOff>
      <xdr:row>17</xdr:row>
      <xdr:rowOff>74965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76375"/>
          <a:ext cx="698500" cy="60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74965</xdr:rowOff>
    </xdr:from>
    <xdr:to>
      <xdr:col>22</xdr:col>
      <xdr:colOff>114300</xdr:colOff>
      <xdr:row>17</xdr:row>
      <xdr:rowOff>93739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037240"/>
          <a:ext cx="698500" cy="18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89624</xdr:rowOff>
    </xdr:from>
    <xdr:to>
      <xdr:col>18</xdr:col>
      <xdr:colOff>177800</xdr:colOff>
      <xdr:row>17</xdr:row>
      <xdr:rowOff>93739</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051899"/>
          <a:ext cx="698500" cy="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57045</xdr:rowOff>
    </xdr:from>
    <xdr:to>
      <xdr:col>15</xdr:col>
      <xdr:colOff>101600</xdr:colOff>
      <xdr:row>18</xdr:row>
      <xdr:rowOff>158645</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0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143422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7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54854</xdr:rowOff>
    </xdr:from>
    <xdr:to>
      <xdr:col>29</xdr:col>
      <xdr:colOff>177800</xdr:colOff>
      <xdr:row>16</xdr:row>
      <xdr:rowOff>156454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45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71381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69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134750</xdr:rowOff>
    </xdr:from>
    <xdr:to>
      <xdr:col>26</xdr:col>
      <xdr:colOff>101600</xdr:colOff>
      <xdr:row>17</xdr:row>
      <xdr:rowOff>64900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25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75077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9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24165</xdr:rowOff>
    </xdr:from>
    <xdr:to>
      <xdr:col>22</xdr:col>
      <xdr:colOff>165100</xdr:colOff>
      <xdr:row>17</xdr:row>
      <xdr:rowOff>125765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86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135942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75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42939</xdr:rowOff>
    </xdr:from>
    <xdr:to>
      <xdr:col>19</xdr:col>
      <xdr:colOff>38100</xdr:colOff>
      <xdr:row>17</xdr:row>
      <xdr:rowOff>144539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05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154716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7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38824</xdr:rowOff>
    </xdr:from>
    <xdr:to>
      <xdr:col>15</xdr:col>
      <xdr:colOff>101600</xdr:colOff>
      <xdr:row>17</xdr:row>
      <xdr:rowOff>140424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01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150601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69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112909</xdr:rowOff>
    </xdr:from>
    <xdr:to>
      <xdr:col>29</xdr:col>
      <xdr:colOff>127000</xdr:colOff>
      <xdr:row>38</xdr:row>
      <xdr:rowOff>114333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80509"/>
          <a:ext cx="647700" cy="1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92190</xdr:rowOff>
    </xdr:from>
    <xdr:to>
      <xdr:col>26</xdr:col>
      <xdr:colOff>50800</xdr:colOff>
      <xdr:row>38</xdr:row>
      <xdr:rowOff>112909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59790"/>
          <a:ext cx="698500" cy="20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84314</xdr:rowOff>
    </xdr:from>
    <xdr:to>
      <xdr:col>22</xdr:col>
      <xdr:colOff>114300</xdr:colOff>
      <xdr:row>38</xdr:row>
      <xdr:rowOff>92190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551914"/>
          <a:ext cx="698500" cy="7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53231</xdr:rowOff>
    </xdr:from>
    <xdr:to>
      <xdr:col>18</xdr:col>
      <xdr:colOff>177800</xdr:colOff>
      <xdr:row>38</xdr:row>
      <xdr:rowOff>84314</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520831"/>
          <a:ext cx="698500" cy="31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17293</xdr:rowOff>
    </xdr:from>
    <xdr:to>
      <xdr:col>15</xdr:col>
      <xdr:colOff>101600</xdr:colOff>
      <xdr:row>38</xdr:row>
      <xdr:rowOff>118893</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84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103670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7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63533</xdr:rowOff>
    </xdr:from>
    <xdr:to>
      <xdr:col>29</xdr:col>
      <xdr:colOff>177800</xdr:colOff>
      <xdr:row>38</xdr:row>
      <xdr:rowOff>165133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531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315010</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3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62109</xdr:rowOff>
    </xdr:from>
    <xdr:to>
      <xdr:col>26</xdr:col>
      <xdr:colOff>101600</xdr:colOff>
      <xdr:row>38</xdr:row>
      <xdr:rowOff>163709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529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148486</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616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41390</xdr:rowOff>
    </xdr:from>
    <xdr:to>
      <xdr:col>22</xdr:col>
      <xdr:colOff>165100</xdr:colOff>
      <xdr:row>38</xdr:row>
      <xdr:rowOff>142990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508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127767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9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33514</xdr:rowOff>
    </xdr:from>
    <xdr:to>
      <xdr:col>19</xdr:col>
      <xdr:colOff>38100</xdr:colOff>
      <xdr:row>38</xdr:row>
      <xdr:rowOff>135114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501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119891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8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2431</xdr:rowOff>
    </xdr:from>
    <xdr:to>
      <xdr:col>15</xdr:col>
      <xdr:colOff>101600</xdr:colOff>
      <xdr:row>38</xdr:row>
      <xdr:rowOff>104031</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70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114208</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3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大分県杵築市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26,153
25,864
280.08
20,771,728
19,963,245
438,371
10,722,773
17,452,690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11956</xdr:rowOff>
    </xdr:from>
    <xdr:to>
      <xdr:col>24</xdr:col>
      <xdr:colOff>63500</xdr:colOff>
      <xdr:row>36</xdr:row>
      <xdr:rowOff>81440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84156"/>
          <a:ext cx="838200" cy="6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81440</xdr:rowOff>
    </xdr:from>
    <xdr:to>
      <xdr:col>19</xdr:col>
      <xdr:colOff>177800</xdr:colOff>
      <xdr:row>36</xdr:row>
      <xdr:rowOff>103244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53640"/>
          <a:ext cx="889000" cy="2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103244</xdr:rowOff>
    </xdr:from>
    <xdr:to>
      <xdr:col>15</xdr:col>
      <xdr:colOff>50800</xdr:colOff>
      <xdr:row>36</xdr:row>
      <xdr:rowOff>148430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75444"/>
          <a:ext cx="8890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148430</xdr:rowOff>
    </xdr:from>
    <xdr:to>
      <xdr:col>10</xdr:col>
      <xdr:colOff>114300</xdr:colOff>
      <xdr:row>37</xdr:row>
      <xdr:rowOff>12402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20630"/>
          <a:ext cx="889000" cy="3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16837</xdr:rowOff>
    </xdr:from>
    <xdr:to>
      <xdr:col>6</xdr:col>
      <xdr:colOff>38100</xdr:colOff>
      <xdr:row>37</xdr:row>
      <xdr:rowOff>118437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6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109564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132606</xdr:rowOff>
    </xdr:from>
    <xdr:to>
      <xdr:col>24</xdr:col>
      <xdr:colOff>114300</xdr:colOff>
      <xdr:row>36</xdr:row>
      <xdr:rowOff>62756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3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111033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11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30640</xdr:rowOff>
    </xdr:from>
    <xdr:to>
      <xdr:col>20</xdr:col>
      <xdr:colOff>38100</xdr:colOff>
      <xdr:row>36</xdr:row>
      <xdr:rowOff>132240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0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148767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7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52444</xdr:rowOff>
    </xdr:from>
    <xdr:to>
      <xdr:col>15</xdr:col>
      <xdr:colOff>101600</xdr:colOff>
      <xdr:row>36</xdr:row>
      <xdr:rowOff>154044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2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170571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99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97630</xdr:rowOff>
    </xdr:from>
    <xdr:to>
      <xdr:col>10</xdr:col>
      <xdr:colOff>165100</xdr:colOff>
      <xdr:row>37</xdr:row>
      <xdr:rowOff>27780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18907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362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133052</xdr:rowOff>
    </xdr:from>
    <xdr:to>
      <xdr:col>6</xdr:col>
      <xdr:colOff>38100</xdr:colOff>
      <xdr:row>37</xdr:row>
      <xdr:rowOff>63202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0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79729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8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113621</xdr:rowOff>
    </xdr:from>
    <xdr:to>
      <xdr:col>24</xdr:col>
      <xdr:colOff>63500</xdr:colOff>
      <xdr:row>58</xdr:row>
      <xdr:rowOff>114059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7721"/>
          <a:ext cx="8382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113092</xdr:rowOff>
    </xdr:from>
    <xdr:to>
      <xdr:col>19</xdr:col>
      <xdr:colOff>177800</xdr:colOff>
      <xdr:row>58</xdr:row>
      <xdr:rowOff>114059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57192"/>
          <a:ext cx="889000" cy="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113092</xdr:rowOff>
    </xdr:from>
    <xdr:to>
      <xdr:col>15</xdr:col>
      <xdr:colOff>50800</xdr:colOff>
      <xdr:row>58</xdr:row>
      <xdr:rowOff>114505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7192"/>
          <a:ext cx="889000" cy="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114505</xdr:rowOff>
    </xdr:from>
    <xdr:to>
      <xdr:col>10</xdr:col>
      <xdr:colOff>114300</xdr:colOff>
      <xdr:row>58</xdr:row>
      <xdr:rowOff>115329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8605"/>
          <a:ext cx="8890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68604</xdr:rowOff>
    </xdr:from>
    <xdr:to>
      <xdr:col>6</xdr:col>
      <xdr:colOff>38100</xdr:colOff>
      <xdr:row>58</xdr:row>
      <xdr:rowOff>170204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161331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62821</xdr:rowOff>
    </xdr:from>
    <xdr:to>
      <xdr:col>24</xdr:col>
      <xdr:colOff>114300</xdr:colOff>
      <xdr:row>58</xdr:row>
      <xdr:rowOff>164421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22198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4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63259</xdr:rowOff>
    </xdr:from>
    <xdr:to>
      <xdr:col>20</xdr:col>
      <xdr:colOff>38100</xdr:colOff>
      <xdr:row>58</xdr:row>
      <xdr:rowOff>164859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9936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2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62292</xdr:rowOff>
    </xdr:from>
    <xdr:to>
      <xdr:col>15</xdr:col>
      <xdr:colOff>101600</xdr:colOff>
      <xdr:row>58</xdr:row>
      <xdr:rowOff>163892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8969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63705</xdr:rowOff>
    </xdr:from>
    <xdr:to>
      <xdr:col>10</xdr:col>
      <xdr:colOff>165100</xdr:colOff>
      <xdr:row>58</xdr:row>
      <xdr:rowOff>165305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10382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64529</xdr:rowOff>
    </xdr:from>
    <xdr:to>
      <xdr:col>6</xdr:col>
      <xdr:colOff>38100</xdr:colOff>
      <xdr:row>58</xdr:row>
      <xdr:rowOff>166129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11206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149594</xdr:rowOff>
    </xdr:from>
    <xdr:to>
      <xdr:col>24</xdr:col>
      <xdr:colOff>63500</xdr:colOff>
      <xdr:row>78</xdr:row>
      <xdr:rowOff>159893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22694"/>
          <a:ext cx="838200" cy="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159893</xdr:rowOff>
    </xdr:from>
    <xdr:to>
      <xdr:col>19</xdr:col>
      <xdr:colOff>177800</xdr:colOff>
      <xdr:row>79</xdr:row>
      <xdr:rowOff>1130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32993"/>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1042</xdr:rowOff>
    </xdr:from>
    <xdr:to>
      <xdr:col>15</xdr:col>
      <xdr:colOff>50800</xdr:colOff>
      <xdr:row>79</xdr:row>
      <xdr:rowOff>1130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45592"/>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1042</xdr:rowOff>
    </xdr:from>
    <xdr:to>
      <xdr:col>10</xdr:col>
      <xdr:colOff>114300</xdr:colOff>
      <xdr:row>79</xdr:row>
      <xdr:rowOff>10503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45592"/>
          <a:ext cx="889000" cy="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40487</xdr:rowOff>
    </xdr:from>
    <xdr:to>
      <xdr:col>6</xdr:col>
      <xdr:colOff>38100</xdr:colOff>
      <xdr:row>78</xdr:row>
      <xdr:rowOff>142087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3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158614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8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98794</xdr:rowOff>
    </xdr:from>
    <xdr:to>
      <xdr:col>24</xdr:col>
      <xdr:colOff>114300</xdr:colOff>
      <xdr:row>79</xdr:row>
      <xdr:rowOff>28944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7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13721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8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109093</xdr:rowOff>
    </xdr:from>
    <xdr:to>
      <xdr:col>20</xdr:col>
      <xdr:colOff>38100</xdr:colOff>
      <xdr:row>79</xdr:row>
      <xdr:rowOff>39243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8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30370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7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121780</xdr:rowOff>
    </xdr:from>
    <xdr:to>
      <xdr:col>15</xdr:col>
      <xdr:colOff>101600</xdr:colOff>
      <xdr:row>79</xdr:row>
      <xdr:rowOff>51930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9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43057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8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121692</xdr:rowOff>
    </xdr:from>
    <xdr:to>
      <xdr:col>10</xdr:col>
      <xdr:colOff>165100</xdr:colOff>
      <xdr:row>79</xdr:row>
      <xdr:rowOff>51842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42969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8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131153</xdr:rowOff>
    </xdr:from>
    <xdr:to>
      <xdr:col>6</xdr:col>
      <xdr:colOff>38100</xdr:colOff>
      <xdr:row>79</xdr:row>
      <xdr:rowOff>61303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0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52430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9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67021</xdr:rowOff>
    </xdr:from>
    <xdr:to>
      <xdr:col>24</xdr:col>
      <xdr:colOff>63500</xdr:colOff>
      <xdr:row>94</xdr:row>
      <xdr:rowOff>84424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83321"/>
          <a:ext cx="838200" cy="1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84424</xdr:rowOff>
    </xdr:from>
    <xdr:to>
      <xdr:col>19</xdr:col>
      <xdr:colOff>177800</xdr:colOff>
      <xdr:row>95</xdr:row>
      <xdr:rowOff>76073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00724"/>
          <a:ext cx="889000" cy="16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119080</xdr:rowOff>
    </xdr:from>
    <xdr:to>
      <xdr:col>15</xdr:col>
      <xdr:colOff>50800</xdr:colOff>
      <xdr:row>95</xdr:row>
      <xdr:rowOff>76073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35380"/>
          <a:ext cx="889000" cy="12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119080</xdr:rowOff>
    </xdr:from>
    <xdr:to>
      <xdr:col>10</xdr:col>
      <xdr:colOff>114300</xdr:colOff>
      <xdr:row>95</xdr:row>
      <xdr:rowOff>136096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35380"/>
          <a:ext cx="889000" cy="18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156009</xdr:rowOff>
    </xdr:from>
    <xdr:to>
      <xdr:col>6</xdr:col>
      <xdr:colOff>38100</xdr:colOff>
      <xdr:row>97</xdr:row>
      <xdr:rowOff>86159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77286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16221</xdr:rowOff>
    </xdr:from>
    <xdr:to>
      <xdr:col>24</xdr:col>
      <xdr:colOff>114300</xdr:colOff>
      <xdr:row>94</xdr:row>
      <xdr:rowOff>117821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39098</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8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33624</xdr:rowOff>
    </xdr:from>
    <xdr:to>
      <xdr:col>20</xdr:col>
      <xdr:colOff>38100</xdr:colOff>
      <xdr:row>94</xdr:row>
      <xdr:rowOff>135224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151751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2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25273</xdr:rowOff>
    </xdr:from>
    <xdr:to>
      <xdr:col>15</xdr:col>
      <xdr:colOff>101600</xdr:colOff>
      <xdr:row>95</xdr:row>
      <xdr:rowOff>126873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1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143400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88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68280</xdr:rowOff>
    </xdr:from>
    <xdr:to>
      <xdr:col>10</xdr:col>
      <xdr:colOff>165100</xdr:colOff>
      <xdr:row>94</xdr:row>
      <xdr:rowOff>169880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14957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59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85296</xdr:rowOff>
    </xdr:from>
    <xdr:to>
      <xdr:col>6</xdr:col>
      <xdr:colOff>38100</xdr:colOff>
      <xdr:row>96</xdr:row>
      <xdr:rowOff>15446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7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31973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48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92406</xdr:rowOff>
    </xdr:from>
    <xdr:to>
      <xdr:col>55</xdr:col>
      <xdr:colOff>0</xdr:colOff>
      <xdr:row>37</xdr:row>
      <xdr:rowOff>136859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36056"/>
          <a:ext cx="838200" cy="4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92406</xdr:rowOff>
    </xdr:from>
    <xdr:to>
      <xdr:col>50</xdr:col>
      <xdr:colOff>114300</xdr:colOff>
      <xdr:row>37</xdr:row>
      <xdr:rowOff>101844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36056"/>
          <a:ext cx="889000" cy="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101844</xdr:rowOff>
    </xdr:from>
    <xdr:to>
      <xdr:col>45</xdr:col>
      <xdr:colOff>177800</xdr:colOff>
      <xdr:row>38</xdr:row>
      <xdr:rowOff>626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45494"/>
          <a:ext cx="889000" cy="7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16566</xdr:rowOff>
    </xdr:from>
    <xdr:to>
      <xdr:col>41</xdr:col>
      <xdr:colOff>50800</xdr:colOff>
      <xdr:row>38</xdr:row>
      <xdr:rowOff>626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88766"/>
          <a:ext cx="889000" cy="32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84713</xdr:rowOff>
    </xdr:from>
    <xdr:to>
      <xdr:col>36</xdr:col>
      <xdr:colOff>165100</xdr:colOff>
      <xdr:row>36</xdr:row>
      <xdr:rowOff>14863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31390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6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86059</xdr:rowOff>
    </xdr:from>
    <xdr:to>
      <xdr:col>55</xdr:col>
      <xdr:colOff>50800</xdr:colOff>
      <xdr:row>38</xdr:row>
      <xdr:rowOff>16208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297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64486</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0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41606</xdr:rowOff>
    </xdr:from>
    <xdr:to>
      <xdr:col>50</xdr:col>
      <xdr:colOff>165100</xdr:colOff>
      <xdr:row>37</xdr:row>
      <xdr:rowOff>143206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159733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16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51044</xdr:rowOff>
    </xdr:from>
    <xdr:to>
      <xdr:col>46</xdr:col>
      <xdr:colOff>38100</xdr:colOff>
      <xdr:row>37</xdr:row>
      <xdr:rowOff>152644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9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143771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48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121276</xdr:rowOff>
    </xdr:from>
    <xdr:to>
      <xdr:col>41</xdr:col>
      <xdr:colOff>101600</xdr:colOff>
      <xdr:row>38</xdr:row>
      <xdr:rowOff>51426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6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42553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5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137216</xdr:rowOff>
    </xdr:from>
    <xdr:to>
      <xdr:col>36</xdr:col>
      <xdr:colOff>165100</xdr:colOff>
      <xdr:row>36</xdr:row>
      <xdr:rowOff>67366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3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58493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3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14139</xdr:rowOff>
    </xdr:from>
    <xdr:to>
      <xdr:col>55</xdr:col>
      <xdr:colOff>0</xdr:colOff>
      <xdr:row>57</xdr:row>
      <xdr:rowOff>55607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86789"/>
          <a:ext cx="838200" cy="4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55607</xdr:rowOff>
    </xdr:from>
    <xdr:to>
      <xdr:col>50</xdr:col>
      <xdr:colOff>114300</xdr:colOff>
      <xdr:row>57</xdr:row>
      <xdr:rowOff>96536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28257"/>
          <a:ext cx="889000" cy="4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96536</xdr:rowOff>
    </xdr:from>
    <xdr:to>
      <xdr:col>45</xdr:col>
      <xdr:colOff>177800</xdr:colOff>
      <xdr:row>57</xdr:row>
      <xdr:rowOff>98478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69186"/>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54021</xdr:rowOff>
    </xdr:from>
    <xdr:to>
      <xdr:col>41</xdr:col>
      <xdr:colOff>50800</xdr:colOff>
      <xdr:row>57</xdr:row>
      <xdr:rowOff>98478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483771"/>
          <a:ext cx="889000" cy="38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15643</xdr:rowOff>
    </xdr:from>
    <xdr:to>
      <xdr:col>36</xdr:col>
      <xdr:colOff>165100</xdr:colOff>
      <xdr:row>55</xdr:row>
      <xdr:rowOff>117243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108370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538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134789</xdr:rowOff>
    </xdr:from>
    <xdr:to>
      <xdr:col>55</xdr:col>
      <xdr:colOff>50800</xdr:colOff>
      <xdr:row>57</xdr:row>
      <xdr:rowOff>64939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3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113216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1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4807</xdr:rowOff>
    </xdr:from>
    <xdr:to>
      <xdr:col>50</xdr:col>
      <xdr:colOff>165100</xdr:colOff>
      <xdr:row>57</xdr:row>
      <xdr:rowOff>106407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7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97534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7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45736</xdr:rowOff>
    </xdr:from>
    <xdr:to>
      <xdr:col>46</xdr:col>
      <xdr:colOff>38100</xdr:colOff>
      <xdr:row>57</xdr:row>
      <xdr:rowOff>147336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1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138463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1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47678</xdr:rowOff>
    </xdr:from>
    <xdr:to>
      <xdr:col>41</xdr:col>
      <xdr:colOff>101600</xdr:colOff>
      <xdr:row>57</xdr:row>
      <xdr:rowOff>149278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140405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1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3221</xdr:rowOff>
    </xdr:from>
    <xdr:to>
      <xdr:col>36</xdr:col>
      <xdr:colOff>165100</xdr:colOff>
      <xdr:row>55</xdr:row>
      <xdr:rowOff>104821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3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121348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20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70586</xdr:rowOff>
    </xdr:from>
    <xdr:to>
      <xdr:col>55</xdr:col>
      <xdr:colOff>0</xdr:colOff>
      <xdr:row>79</xdr:row>
      <xdr:rowOff>37929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43686"/>
          <a:ext cx="8382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20295</xdr:rowOff>
    </xdr:from>
    <xdr:to>
      <xdr:col>50</xdr:col>
      <xdr:colOff>114300</xdr:colOff>
      <xdr:row>79</xdr:row>
      <xdr:rowOff>37929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64845"/>
          <a:ext cx="889000" cy="1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123219</xdr:rowOff>
    </xdr:from>
    <xdr:to>
      <xdr:col>45</xdr:col>
      <xdr:colOff>177800</xdr:colOff>
      <xdr:row>79</xdr:row>
      <xdr:rowOff>20295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96319"/>
          <a:ext cx="889000" cy="6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159099</xdr:rowOff>
    </xdr:from>
    <xdr:to>
      <xdr:col>41</xdr:col>
      <xdr:colOff>50800</xdr:colOff>
      <xdr:row>78</xdr:row>
      <xdr:rowOff>123219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017849"/>
          <a:ext cx="889000" cy="47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50843</xdr:rowOff>
    </xdr:from>
    <xdr:to>
      <xdr:col>36</xdr:col>
      <xdr:colOff>165100</xdr:colOff>
      <xdr:row>75</xdr:row>
      <xdr:rowOff>152443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29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168970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68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19786</xdr:rowOff>
    </xdr:from>
    <xdr:to>
      <xdr:col>55</xdr:col>
      <xdr:colOff>50800</xdr:colOff>
      <xdr:row>78</xdr:row>
      <xdr:rowOff>121386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169663</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158579</xdr:rowOff>
    </xdr:from>
    <xdr:to>
      <xdr:col>50</xdr:col>
      <xdr:colOff>165100</xdr:colOff>
      <xdr:row>79</xdr:row>
      <xdr:rowOff>88729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3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79856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24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140945</xdr:rowOff>
    </xdr:from>
    <xdr:to>
      <xdr:col>46</xdr:col>
      <xdr:colOff>38100</xdr:colOff>
      <xdr:row>79</xdr:row>
      <xdr:rowOff>71095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62222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0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72419</xdr:rowOff>
    </xdr:from>
    <xdr:to>
      <xdr:col>41</xdr:col>
      <xdr:colOff>101600</xdr:colOff>
      <xdr:row>79</xdr:row>
      <xdr:rowOff>2569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4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165146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3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108298</xdr:rowOff>
    </xdr:from>
    <xdr:to>
      <xdr:col>36</xdr:col>
      <xdr:colOff>165100</xdr:colOff>
      <xdr:row>76</xdr:row>
      <xdr:rowOff>38447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9670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29576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5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23623</xdr:rowOff>
    </xdr:from>
    <xdr:to>
      <xdr:col>55</xdr:col>
      <xdr:colOff>0</xdr:colOff>
      <xdr:row>97</xdr:row>
      <xdr:rowOff>40677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654273"/>
          <a:ext cx="838200" cy="1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23623</xdr:rowOff>
    </xdr:from>
    <xdr:to>
      <xdr:col>50</xdr:col>
      <xdr:colOff>114300</xdr:colOff>
      <xdr:row>97</xdr:row>
      <xdr:rowOff>65846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54273"/>
          <a:ext cx="889000" cy="4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65846</xdr:rowOff>
    </xdr:from>
    <xdr:to>
      <xdr:col>45</xdr:col>
      <xdr:colOff>177800</xdr:colOff>
      <xdr:row>97</xdr:row>
      <xdr:rowOff>83865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96496"/>
          <a:ext cx="889000" cy="1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38475</xdr:rowOff>
    </xdr:from>
    <xdr:to>
      <xdr:col>41</xdr:col>
      <xdr:colOff>50800</xdr:colOff>
      <xdr:row>97</xdr:row>
      <xdr:rowOff>83865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497675"/>
          <a:ext cx="889000" cy="2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52662</xdr:rowOff>
    </xdr:from>
    <xdr:to>
      <xdr:col>36</xdr:col>
      <xdr:colOff>165100</xdr:colOff>
      <xdr:row>96</xdr:row>
      <xdr:rowOff>154262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1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145389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0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161327</xdr:rowOff>
    </xdr:from>
    <xdr:to>
      <xdr:col>55</xdr:col>
      <xdr:colOff>50800</xdr:colOff>
      <xdr:row>97</xdr:row>
      <xdr:rowOff>91477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2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76254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3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144273</xdr:rowOff>
    </xdr:from>
    <xdr:to>
      <xdr:col>50</xdr:col>
      <xdr:colOff>165100</xdr:colOff>
      <xdr:row>97</xdr:row>
      <xdr:rowOff>74423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0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65550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9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15046</xdr:rowOff>
    </xdr:from>
    <xdr:to>
      <xdr:col>46</xdr:col>
      <xdr:colOff>38100</xdr:colOff>
      <xdr:row>97</xdr:row>
      <xdr:rowOff>116646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4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107773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3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33065</xdr:rowOff>
    </xdr:from>
    <xdr:to>
      <xdr:col>41</xdr:col>
      <xdr:colOff>101600</xdr:colOff>
      <xdr:row>97</xdr:row>
      <xdr:rowOff>134665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6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125792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5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159125</xdr:rowOff>
    </xdr:from>
    <xdr:to>
      <xdr:col>36</xdr:col>
      <xdr:colOff>165100</xdr:colOff>
      <xdr:row>96</xdr:row>
      <xdr:rowOff>89275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4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105802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2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21265</xdr:rowOff>
    </xdr:from>
    <xdr:to>
      <xdr:col>85</xdr:col>
      <xdr:colOff>127000</xdr:colOff>
      <xdr:row>39</xdr:row>
      <xdr:rowOff>59530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07815"/>
          <a:ext cx="838200" cy="3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59530</xdr:rowOff>
    </xdr:from>
    <xdr:to>
      <xdr:col>81</xdr:col>
      <xdr:colOff>50800</xdr:colOff>
      <xdr:row>39</xdr:row>
      <xdr:rowOff>76361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46080"/>
          <a:ext cx="889000" cy="1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38489</xdr:rowOff>
    </xdr:from>
    <xdr:to>
      <xdr:col>76</xdr:col>
      <xdr:colOff>114300</xdr:colOff>
      <xdr:row>39</xdr:row>
      <xdr:rowOff>76361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25039"/>
          <a:ext cx="889000" cy="3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38489</xdr:rowOff>
    </xdr:from>
    <xdr:to>
      <xdr:col>71</xdr:col>
      <xdr:colOff>177800</xdr:colOff>
      <xdr:row>39</xdr:row>
      <xdr:rowOff>64380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25039"/>
          <a:ext cx="889000" cy="2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155671</xdr:rowOff>
    </xdr:from>
    <xdr:to>
      <xdr:col>67</xdr:col>
      <xdr:colOff>101600</xdr:colOff>
      <xdr:row>39</xdr:row>
      <xdr:rowOff>85821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7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102348</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4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141915</xdr:rowOff>
    </xdr:from>
    <xdr:to>
      <xdr:col>85</xdr:col>
      <xdr:colOff>177800</xdr:colOff>
      <xdr:row>39</xdr:row>
      <xdr:rowOff>72065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101293</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4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8730</xdr:rowOff>
    </xdr:from>
    <xdr:to>
      <xdr:col>81</xdr:col>
      <xdr:colOff>101600</xdr:colOff>
      <xdr:row>39</xdr:row>
      <xdr:rowOff>110330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126857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7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25561</xdr:rowOff>
    </xdr:from>
    <xdr:to>
      <xdr:col>76</xdr:col>
      <xdr:colOff>165100</xdr:colOff>
      <xdr:row>39</xdr:row>
      <xdr:rowOff>127161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1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118288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0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159139</xdr:rowOff>
    </xdr:from>
    <xdr:to>
      <xdr:col>72</xdr:col>
      <xdr:colOff>38100</xdr:colOff>
      <xdr:row>39</xdr:row>
      <xdr:rowOff>89289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105816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4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13580</xdr:rowOff>
    </xdr:from>
    <xdr:to>
      <xdr:col>67</xdr:col>
      <xdr:colOff>101600</xdr:colOff>
      <xdr:row>39</xdr:row>
      <xdr:rowOff>115180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0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106307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79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107477</xdr:rowOff>
    </xdr:from>
    <xdr:to>
      <xdr:col>85</xdr:col>
      <xdr:colOff>127000</xdr:colOff>
      <xdr:row>77</xdr:row>
      <xdr:rowOff>160263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09127"/>
          <a:ext cx="838200" cy="5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74785</xdr:rowOff>
    </xdr:from>
    <xdr:to>
      <xdr:col>81</xdr:col>
      <xdr:colOff>50800</xdr:colOff>
      <xdr:row>77</xdr:row>
      <xdr:rowOff>107477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76435"/>
          <a:ext cx="889000" cy="3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74785</xdr:rowOff>
    </xdr:from>
    <xdr:to>
      <xdr:col>76</xdr:col>
      <xdr:colOff>114300</xdr:colOff>
      <xdr:row>77</xdr:row>
      <xdr:rowOff>89314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76435"/>
          <a:ext cx="889000" cy="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85585</xdr:rowOff>
    </xdr:from>
    <xdr:to>
      <xdr:col>71</xdr:col>
      <xdr:colOff>177800</xdr:colOff>
      <xdr:row>77</xdr:row>
      <xdr:rowOff>89314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115785"/>
          <a:ext cx="889000" cy="17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94380</xdr:rowOff>
    </xdr:from>
    <xdr:to>
      <xdr:col>67</xdr:col>
      <xdr:colOff>101600</xdr:colOff>
      <xdr:row>78</xdr:row>
      <xdr:rowOff>24530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15657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8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109463</xdr:rowOff>
    </xdr:from>
    <xdr:to>
      <xdr:col>85</xdr:col>
      <xdr:colOff>177800</xdr:colOff>
      <xdr:row>78</xdr:row>
      <xdr:rowOff>39613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56677</xdr:rowOff>
    </xdr:from>
    <xdr:to>
      <xdr:col>81</xdr:col>
      <xdr:colOff>101600</xdr:colOff>
      <xdr:row>77</xdr:row>
      <xdr:rowOff>158277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5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3354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3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23985</xdr:rowOff>
    </xdr:from>
    <xdr:to>
      <xdr:col>76</xdr:col>
      <xdr:colOff>165100</xdr:colOff>
      <xdr:row>77</xdr:row>
      <xdr:rowOff>125585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142112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00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38514</xdr:rowOff>
    </xdr:from>
    <xdr:to>
      <xdr:col>72</xdr:col>
      <xdr:colOff>38100</xdr:colOff>
      <xdr:row>77</xdr:row>
      <xdr:rowOff>140114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156641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1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34785</xdr:rowOff>
    </xdr:from>
    <xdr:to>
      <xdr:col>67</xdr:col>
      <xdr:colOff>101600</xdr:colOff>
      <xdr:row>76</xdr:row>
      <xdr:rowOff>136385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6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152912</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84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115937</xdr:rowOff>
    </xdr:from>
    <xdr:to>
      <xdr:col>85</xdr:col>
      <xdr:colOff>127000</xdr:colOff>
      <xdr:row>98</xdr:row>
      <xdr:rowOff>137970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18037"/>
          <a:ext cx="838200" cy="2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137970</xdr:rowOff>
    </xdr:from>
    <xdr:to>
      <xdr:col>81</xdr:col>
      <xdr:colOff>50800</xdr:colOff>
      <xdr:row>98</xdr:row>
      <xdr:rowOff>140177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40070"/>
          <a:ext cx="889000" cy="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69611</xdr:rowOff>
    </xdr:from>
    <xdr:to>
      <xdr:col>76</xdr:col>
      <xdr:colOff>114300</xdr:colOff>
      <xdr:row>98</xdr:row>
      <xdr:rowOff>140177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871711"/>
          <a:ext cx="889000" cy="7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69611</xdr:rowOff>
    </xdr:from>
    <xdr:to>
      <xdr:col>71</xdr:col>
      <xdr:colOff>177800</xdr:colOff>
      <xdr:row>98</xdr:row>
      <xdr:rowOff>139015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71711"/>
          <a:ext cx="889000" cy="6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99182</xdr:rowOff>
    </xdr:from>
    <xdr:to>
      <xdr:col>67</xdr:col>
      <xdr:colOff>101600</xdr:colOff>
      <xdr:row>99</xdr:row>
      <xdr:rowOff>29332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20459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65137</xdr:rowOff>
    </xdr:from>
    <xdr:to>
      <xdr:col>85</xdr:col>
      <xdr:colOff>177800</xdr:colOff>
      <xdr:row>98</xdr:row>
      <xdr:rowOff>166737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6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24514</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5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87170</xdr:rowOff>
    </xdr:from>
    <xdr:to>
      <xdr:col>81</xdr:col>
      <xdr:colOff>101600</xdr:colOff>
      <xdr:row>99</xdr:row>
      <xdr:rowOff>17320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8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8447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98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89377</xdr:rowOff>
    </xdr:from>
    <xdr:to>
      <xdr:col>76</xdr:col>
      <xdr:colOff>165100</xdr:colOff>
      <xdr:row>99</xdr:row>
      <xdr:rowOff>19527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9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10654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98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18811</xdr:rowOff>
    </xdr:from>
    <xdr:to>
      <xdr:col>72</xdr:col>
      <xdr:colOff>38100</xdr:colOff>
      <xdr:row>98</xdr:row>
      <xdr:rowOff>120411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2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136938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59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88215</xdr:rowOff>
    </xdr:from>
    <xdr:to>
      <xdr:col>67</xdr:col>
      <xdr:colOff>101600</xdr:colOff>
      <xdr:row>99</xdr:row>
      <xdr:rowOff>18365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34892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6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7308</xdr:rowOff>
    </xdr:from>
    <xdr:to>
      <xdr:col>116</xdr:col>
      <xdr:colOff>63500</xdr:colOff>
      <xdr:row>38</xdr:row>
      <xdr:rowOff>147505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522408"/>
          <a:ext cx="838200" cy="14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1919</xdr:rowOff>
    </xdr:from>
    <xdr:to>
      <xdr:col>111</xdr:col>
      <xdr:colOff>177800</xdr:colOff>
      <xdr:row>38</xdr:row>
      <xdr:rowOff>7308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517019"/>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1919</xdr:rowOff>
    </xdr:from>
    <xdr:to>
      <xdr:col>107</xdr:col>
      <xdr:colOff>50800</xdr:colOff>
      <xdr:row>38</xdr:row>
      <xdr:rowOff>35752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517019"/>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12957</xdr:rowOff>
    </xdr:from>
    <xdr:to>
      <xdr:col>102</xdr:col>
      <xdr:colOff>114300</xdr:colOff>
      <xdr:row>38</xdr:row>
      <xdr:rowOff>35752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528057"/>
          <a:ext cx="889000" cy="2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43800</xdr:rowOff>
    </xdr:from>
    <xdr:to>
      <xdr:col>98</xdr:col>
      <xdr:colOff>38100</xdr:colOff>
      <xdr:row>38</xdr:row>
      <xdr:rowOff>145400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136527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96705</xdr:rowOff>
    </xdr:from>
    <xdr:to>
      <xdr:col>116</xdr:col>
      <xdr:colOff>114300</xdr:colOff>
      <xdr:row>39</xdr:row>
      <xdr:rowOff>26855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1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64780</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7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127958</xdr:rowOff>
    </xdr:from>
    <xdr:to>
      <xdr:col>112</xdr:col>
      <xdr:colOff>38100</xdr:colOff>
      <xdr:row>38</xdr:row>
      <xdr:rowOff>58108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4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74635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24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122570</xdr:rowOff>
    </xdr:from>
    <xdr:to>
      <xdr:col>107</xdr:col>
      <xdr:colOff>101600</xdr:colOff>
      <xdr:row>38</xdr:row>
      <xdr:rowOff>52719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4662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69247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24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156402</xdr:rowOff>
    </xdr:from>
    <xdr:to>
      <xdr:col>102</xdr:col>
      <xdr:colOff>165100</xdr:colOff>
      <xdr:row>38</xdr:row>
      <xdr:rowOff>86553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000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103079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27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133608</xdr:rowOff>
    </xdr:from>
    <xdr:to>
      <xdr:col>98</xdr:col>
      <xdr:colOff>38100</xdr:colOff>
      <xdr:row>38</xdr:row>
      <xdr:rowOff>63757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4772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80285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25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35710</xdr:rowOff>
    </xdr:from>
    <xdr:to>
      <xdr:col>116</xdr:col>
      <xdr:colOff>63500</xdr:colOff>
      <xdr:row>59</xdr:row>
      <xdr:rowOff>35892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1260"/>
          <a:ext cx="8382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35892</xdr:rowOff>
    </xdr:from>
    <xdr:to>
      <xdr:col>111</xdr:col>
      <xdr:colOff>177800</xdr:colOff>
      <xdr:row>59</xdr:row>
      <xdr:rowOff>36075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144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36075</xdr:rowOff>
    </xdr:from>
    <xdr:to>
      <xdr:col>107</xdr:col>
      <xdr:colOff>50800</xdr:colOff>
      <xdr:row>59</xdr:row>
      <xdr:rowOff>36182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1625"/>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36182</xdr:rowOff>
    </xdr:from>
    <xdr:to>
      <xdr:col>102</xdr:col>
      <xdr:colOff>114300</xdr:colOff>
      <xdr:row>59</xdr:row>
      <xdr:rowOff>36350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1732"/>
          <a:ext cx="8890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128928</xdr:rowOff>
    </xdr:from>
    <xdr:to>
      <xdr:col>98</xdr:col>
      <xdr:colOff>38100</xdr:colOff>
      <xdr:row>59</xdr:row>
      <xdr:rowOff>59078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75605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156360</xdr:rowOff>
    </xdr:from>
    <xdr:to>
      <xdr:col>116</xdr:col>
      <xdr:colOff>114300</xdr:colOff>
      <xdr:row>59</xdr:row>
      <xdr:rowOff>86510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156542</xdr:rowOff>
    </xdr:from>
    <xdr:to>
      <xdr:col>112</xdr:col>
      <xdr:colOff>38100</xdr:colOff>
      <xdr:row>59</xdr:row>
      <xdr:rowOff>86692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77819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9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156725</xdr:rowOff>
    </xdr:from>
    <xdr:to>
      <xdr:col>107</xdr:col>
      <xdr:colOff>101600</xdr:colOff>
      <xdr:row>59</xdr:row>
      <xdr:rowOff>86875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78002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9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156832</xdr:rowOff>
    </xdr:from>
    <xdr:to>
      <xdr:col>102</xdr:col>
      <xdr:colOff>165100</xdr:colOff>
      <xdr:row>59</xdr:row>
      <xdr:rowOff>86982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78109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9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157000</xdr:rowOff>
    </xdr:from>
    <xdr:to>
      <xdr:col>98</xdr:col>
      <xdr:colOff>38100</xdr:colOff>
      <xdr:row>59</xdr:row>
      <xdr:rowOff>87150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78277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9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43955</xdr:rowOff>
    </xdr:from>
    <xdr:to>
      <xdr:col>116</xdr:col>
      <xdr:colOff>63500</xdr:colOff>
      <xdr:row>74</xdr:row>
      <xdr:rowOff>67996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731255"/>
          <a:ext cx="8382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43955</xdr:rowOff>
    </xdr:from>
    <xdr:to>
      <xdr:col>111</xdr:col>
      <xdr:colOff>177800</xdr:colOff>
      <xdr:row>74</xdr:row>
      <xdr:rowOff>79521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31255"/>
          <a:ext cx="889000" cy="3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79521</xdr:rowOff>
    </xdr:from>
    <xdr:to>
      <xdr:col>107</xdr:col>
      <xdr:colOff>50800</xdr:colOff>
      <xdr:row>74</xdr:row>
      <xdr:rowOff>83198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766821"/>
          <a:ext cx="8890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83198</xdr:rowOff>
    </xdr:from>
    <xdr:to>
      <xdr:col>102</xdr:col>
      <xdr:colOff>114300</xdr:colOff>
      <xdr:row>74</xdr:row>
      <xdr:rowOff>84855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770498"/>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125914</xdr:rowOff>
    </xdr:from>
    <xdr:to>
      <xdr:col>98</xdr:col>
      <xdr:colOff>38100</xdr:colOff>
      <xdr:row>76</xdr:row>
      <xdr:rowOff>56065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47192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07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17196</xdr:rowOff>
    </xdr:from>
    <xdr:to>
      <xdr:col>116</xdr:col>
      <xdr:colOff>114300</xdr:colOff>
      <xdr:row>74</xdr:row>
      <xdr:rowOff>118796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0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40073</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164605</xdr:rowOff>
    </xdr:from>
    <xdr:to>
      <xdr:col>112</xdr:col>
      <xdr:colOff>38100</xdr:colOff>
      <xdr:row>74</xdr:row>
      <xdr:rowOff>94755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111282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4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28721</xdr:rowOff>
    </xdr:from>
    <xdr:to>
      <xdr:col>107</xdr:col>
      <xdr:colOff>101600</xdr:colOff>
      <xdr:row>74</xdr:row>
      <xdr:rowOff>130321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1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146848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9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32398</xdr:rowOff>
    </xdr:from>
    <xdr:to>
      <xdr:col>102</xdr:col>
      <xdr:colOff>165100</xdr:colOff>
      <xdr:row>74</xdr:row>
      <xdr:rowOff>133998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1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150525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9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34055</xdr:rowOff>
    </xdr:from>
    <xdr:to>
      <xdr:col>98</xdr:col>
      <xdr:colOff>38100</xdr:colOff>
      <xdr:row>74</xdr:row>
      <xdr:rowOff>135655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72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152182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9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763,325</a:t>
          </a:r>
          <a:r>
            <a:rPr kumimoji="1" lang="ja-JP" altLang="en-US" sz="1300">
              <a:latin typeface="ＭＳ Ｐゴシック" panose="020B0600070205080204" pitchFamily="50" charset="-128"/>
              <a:ea typeface="ＭＳ Ｐゴシック" panose="020B0600070205080204" pitchFamily="50" charset="-128"/>
            </a:rPr>
            <a:t>円となっている。義務的経費のうち、人件費については住民一人当たり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115,235</a:t>
          </a:r>
          <a:r>
            <a:rPr kumimoji="1" lang="ja-JP" altLang="en-US" sz="1300">
              <a:latin typeface="ＭＳ Ｐゴシック" panose="020B0600070205080204" pitchFamily="50" charset="-128"/>
              <a:ea typeface="ＭＳ Ｐゴシック" panose="020B0600070205080204" pitchFamily="50" charset="-128"/>
            </a:rPr>
            <a:t>円、公債費については住民一人当たり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66,005</a:t>
          </a:r>
          <a:r>
            <a:rPr kumimoji="1" lang="ja-JP" altLang="en-US" sz="1300">
              <a:latin typeface="ＭＳ Ｐゴシック" panose="020B0600070205080204" pitchFamily="50" charset="-128"/>
              <a:ea typeface="ＭＳ Ｐゴシック" panose="020B0600070205080204" pitchFamily="50" charset="-128"/>
            </a:rPr>
            <a:t>円と類似団体平均よりも低い水準となっているものの、扶助費については住民一人当たり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159,538</a:t>
          </a:r>
          <a:r>
            <a:rPr kumimoji="1" lang="ja-JP" altLang="en-US" sz="1300">
              <a:latin typeface="ＭＳ Ｐゴシック" panose="020B0600070205080204" pitchFamily="50" charset="-128"/>
              <a:ea typeface="ＭＳ Ｐゴシック" panose="020B0600070205080204" pitchFamily="50" charset="-128"/>
            </a:rPr>
            <a:t>円であり、類似団体平均と比較すると</a:t>
          </a:r>
          <a:r>
            <a:rPr kumimoji="1" lang="en-US" altLang="ja-JP" sz="1300">
              <a:latin typeface="ＭＳ Ｐゴシック" panose="020B0600070205080204" pitchFamily="50" charset="-128"/>
              <a:ea typeface="ＭＳ Ｐゴシック" panose="020B0600070205080204" pitchFamily="50" charset="-128"/>
            </a:rPr>
            <a:t>29,925</a:t>
          </a:r>
          <a:r>
            <a:rPr kumimoji="1" lang="ja-JP" altLang="en-US" sz="1300">
              <a:latin typeface="ＭＳ Ｐゴシック" panose="020B0600070205080204" pitchFamily="50" charset="-128"/>
              <a:ea typeface="ＭＳ Ｐゴシック" panose="020B0600070205080204" pitchFamily="50" charset="-128"/>
            </a:rPr>
            <a:t>円高くなっている。障がい者自立支援給付事業が増加傾向にあることが要因であると考えられるため、資格審査の適正化等を図り、増加傾向に歯止めをかけるよう努める必要がある。投資的経費のうち、普通建設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64,963</a:t>
          </a:r>
          <a:r>
            <a:rPr kumimoji="1" lang="ja-JP" altLang="en-US" sz="1300">
              <a:latin typeface="ＭＳ Ｐゴシック" panose="020B0600070205080204" pitchFamily="50" charset="-128"/>
              <a:ea typeface="ＭＳ Ｐゴシック" panose="020B0600070205080204" pitchFamily="50" charset="-128"/>
            </a:rPr>
            <a:t>円となっている。財政規律ガイドラインで定める地方債発行限度額の遵守とともに、普通建設事業費についても適正化に努めた結果、昨今は類似団体平均よりも大幅に低い水準で推移しているが、今後は老朽化する施設の更新等も実施していく必要がある。災害復旧事業費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年台風第</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号の被害により大きく増加し、住民一人当たり</a:t>
          </a:r>
          <a:r>
            <a:rPr kumimoji="1" lang="en-US" altLang="ja-JP" sz="1300">
              <a:latin typeface="ＭＳ Ｐゴシック" panose="020B0600070205080204" pitchFamily="50" charset="-128"/>
              <a:ea typeface="ＭＳ Ｐゴシック" panose="020B0600070205080204" pitchFamily="50" charset="-128"/>
            </a:rPr>
            <a:t>23,766</a:t>
          </a:r>
          <a:r>
            <a:rPr kumimoji="1" lang="ja-JP" altLang="en-US" sz="1300">
              <a:latin typeface="ＭＳ Ｐゴシック" panose="020B0600070205080204" pitchFamily="50" charset="-128"/>
              <a:ea typeface="ＭＳ Ｐゴシック" panose="020B0600070205080204" pitchFamily="50" charset="-128"/>
            </a:rPr>
            <a:t>円となっている。被災箇所の復旧は未だ完了していないため、以後の複数年にわたり高い水準で推移することが想定される。その他の経費については、繰出金が住民一人当たり</a:t>
          </a:r>
          <a:r>
            <a:rPr kumimoji="1" lang="en-US" altLang="ja-JP" sz="1300">
              <a:latin typeface="ＭＳ Ｐゴシック" panose="020B0600070205080204" pitchFamily="50" charset="-128"/>
              <a:ea typeface="ＭＳ Ｐゴシック" panose="020B0600070205080204" pitchFamily="50" charset="-128"/>
            </a:rPr>
            <a:t>63,764</a:t>
          </a:r>
          <a:r>
            <a:rPr kumimoji="1" lang="ja-JP" altLang="en-US" sz="1300">
              <a:latin typeface="ＭＳ Ｐゴシック" panose="020B0600070205080204" pitchFamily="50" charset="-128"/>
              <a:ea typeface="ＭＳ Ｐゴシック" panose="020B0600070205080204" pitchFamily="50" charset="-128"/>
            </a:rPr>
            <a:t>円となっており、類似団体平均よりも高い水準となっているため、保険料の適正化等に取り組む必要がある。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大分県杵築市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26,153
25,864
280.08
20,771,728
19,963,245
438,371
10,722,773
17,452,690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148082</xdr:rowOff>
    </xdr:from>
    <xdr:to>
      <xdr:col>24</xdr:col>
      <xdr:colOff>63500</xdr:colOff>
      <xdr:row>36</xdr:row>
      <xdr:rowOff>171133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20282"/>
          <a:ext cx="8382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171133</xdr:rowOff>
    </xdr:from>
    <xdr:to>
      <xdr:col>19</xdr:col>
      <xdr:colOff>177800</xdr:colOff>
      <xdr:row>37</xdr:row>
      <xdr:rowOff>125984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43333"/>
          <a:ext cx="889000" cy="12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125984</xdr:rowOff>
    </xdr:from>
    <xdr:to>
      <xdr:col>15</xdr:col>
      <xdr:colOff>50800</xdr:colOff>
      <xdr:row>37</xdr:row>
      <xdr:rowOff>144272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6963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78930</xdr:rowOff>
    </xdr:from>
    <xdr:to>
      <xdr:col>10</xdr:col>
      <xdr:colOff>114300</xdr:colOff>
      <xdr:row>37</xdr:row>
      <xdr:rowOff>144272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22580"/>
          <a:ext cx="889000" cy="6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156337</xdr:rowOff>
    </xdr:from>
    <xdr:to>
      <xdr:col>6</xdr:col>
      <xdr:colOff>38100</xdr:colOff>
      <xdr:row>38</xdr:row>
      <xdr:rowOff>86487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77614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59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97282</xdr:rowOff>
    </xdr:from>
    <xdr:to>
      <xdr:col>24</xdr:col>
      <xdr:colOff>114300</xdr:colOff>
      <xdr:row>37</xdr:row>
      <xdr:rowOff>27432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120159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120333</xdr:rowOff>
    </xdr:from>
    <xdr:to>
      <xdr:col>20</xdr:col>
      <xdr:colOff>38100</xdr:colOff>
      <xdr:row>37</xdr:row>
      <xdr:rowOff>50483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67010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6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75184</xdr:rowOff>
    </xdr:from>
    <xdr:to>
      <xdr:col>15</xdr:col>
      <xdr:colOff>101600</xdr:colOff>
      <xdr:row>38</xdr:row>
      <xdr:rowOff>5335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1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21861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9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93472</xdr:rowOff>
    </xdr:from>
    <xdr:to>
      <xdr:col>10</xdr:col>
      <xdr:colOff>165100</xdr:colOff>
      <xdr:row>38</xdr:row>
      <xdr:rowOff>23622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40149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12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28130</xdr:rowOff>
    </xdr:from>
    <xdr:to>
      <xdr:col>6</xdr:col>
      <xdr:colOff>38100</xdr:colOff>
      <xdr:row>37</xdr:row>
      <xdr:rowOff>129730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146257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4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943</xdr:rowOff>
    </xdr:from>
    <xdr:to>
      <xdr:col>24</xdr:col>
      <xdr:colOff>63500</xdr:colOff>
      <xdr:row>58</xdr:row>
      <xdr:rowOff>30047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5043"/>
          <a:ext cx="838200" cy="2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30047</xdr:rowOff>
    </xdr:from>
    <xdr:to>
      <xdr:col>19</xdr:col>
      <xdr:colOff>177800</xdr:colOff>
      <xdr:row>58</xdr:row>
      <xdr:rowOff>30400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74147"/>
          <a:ext cx="889000" cy="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170161</xdr:rowOff>
    </xdr:from>
    <xdr:to>
      <xdr:col>15</xdr:col>
      <xdr:colOff>50800</xdr:colOff>
      <xdr:row>58</xdr:row>
      <xdr:rowOff>30400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42811"/>
          <a:ext cx="889000" cy="3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40599</xdr:rowOff>
    </xdr:from>
    <xdr:to>
      <xdr:col>10</xdr:col>
      <xdr:colOff>114300</xdr:colOff>
      <xdr:row>57</xdr:row>
      <xdr:rowOff>170161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13249"/>
          <a:ext cx="889000" cy="12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72945</xdr:rowOff>
    </xdr:from>
    <xdr:to>
      <xdr:col>6</xdr:col>
      <xdr:colOff>38100</xdr:colOff>
      <xdr:row>58</xdr:row>
      <xdr:rowOff>3095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165672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121593</xdr:rowOff>
    </xdr:from>
    <xdr:to>
      <xdr:col>24</xdr:col>
      <xdr:colOff>114300</xdr:colOff>
      <xdr:row>58</xdr:row>
      <xdr:rowOff>51743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144470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150697</xdr:rowOff>
    </xdr:from>
    <xdr:to>
      <xdr:col>20</xdr:col>
      <xdr:colOff>38100</xdr:colOff>
      <xdr:row>58</xdr:row>
      <xdr:rowOff>80847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97374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98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151050</xdr:rowOff>
    </xdr:from>
    <xdr:to>
      <xdr:col>15</xdr:col>
      <xdr:colOff>101600</xdr:colOff>
      <xdr:row>58</xdr:row>
      <xdr:rowOff>81200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97727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9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119361</xdr:rowOff>
    </xdr:from>
    <xdr:to>
      <xdr:col>10</xdr:col>
      <xdr:colOff>165100</xdr:colOff>
      <xdr:row>58</xdr:row>
      <xdr:rowOff>49511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66038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6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161249</xdr:rowOff>
    </xdr:from>
    <xdr:to>
      <xdr:col>6</xdr:col>
      <xdr:colOff>38100</xdr:colOff>
      <xdr:row>57</xdr:row>
      <xdr:rowOff>91399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6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107926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3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158948</xdr:rowOff>
    </xdr:from>
    <xdr:to>
      <xdr:col>24</xdr:col>
      <xdr:colOff>63500</xdr:colOff>
      <xdr:row>76</xdr:row>
      <xdr:rowOff>161413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89148"/>
          <a:ext cx="838200" cy="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161413</xdr:rowOff>
    </xdr:from>
    <xdr:to>
      <xdr:col>19</xdr:col>
      <xdr:colOff>177800</xdr:colOff>
      <xdr:row>77</xdr:row>
      <xdr:rowOff>75977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91613"/>
          <a:ext cx="889000" cy="8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46856</xdr:rowOff>
    </xdr:from>
    <xdr:to>
      <xdr:col>15</xdr:col>
      <xdr:colOff>50800</xdr:colOff>
      <xdr:row>77</xdr:row>
      <xdr:rowOff>75977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48506"/>
          <a:ext cx="889000" cy="2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46856</xdr:rowOff>
    </xdr:from>
    <xdr:to>
      <xdr:col>10</xdr:col>
      <xdr:colOff>114300</xdr:colOff>
      <xdr:row>77</xdr:row>
      <xdr:rowOff>128429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48506"/>
          <a:ext cx="889000" cy="8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128950</xdr:rowOff>
    </xdr:from>
    <xdr:to>
      <xdr:col>6</xdr:col>
      <xdr:colOff>38100</xdr:colOff>
      <xdr:row>78</xdr:row>
      <xdr:rowOff>59100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3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50227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2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108148</xdr:rowOff>
    </xdr:from>
    <xdr:to>
      <xdr:col>24</xdr:col>
      <xdr:colOff>114300</xdr:colOff>
      <xdr:row>77</xdr:row>
      <xdr:rowOff>38298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3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131025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8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110613</xdr:rowOff>
    </xdr:from>
    <xdr:to>
      <xdr:col>20</xdr:col>
      <xdr:colOff>38100</xdr:colOff>
      <xdr:row>77</xdr:row>
      <xdr:rowOff>40763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4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57290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1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25177</xdr:rowOff>
    </xdr:from>
    <xdr:to>
      <xdr:col>15</xdr:col>
      <xdr:colOff>101600</xdr:colOff>
      <xdr:row>77</xdr:row>
      <xdr:rowOff>126777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2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143304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0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167506</xdr:rowOff>
    </xdr:from>
    <xdr:to>
      <xdr:col>10</xdr:col>
      <xdr:colOff>165100</xdr:colOff>
      <xdr:row>77</xdr:row>
      <xdr:rowOff>97656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9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114183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7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77629</xdr:rowOff>
    </xdr:from>
    <xdr:to>
      <xdr:col>6</xdr:col>
      <xdr:colOff>38100</xdr:colOff>
      <xdr:row>78</xdr:row>
      <xdr:rowOff>7779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7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24306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5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78787</xdr:rowOff>
    </xdr:from>
    <xdr:to>
      <xdr:col>24</xdr:col>
      <xdr:colOff>63500</xdr:colOff>
      <xdr:row>99</xdr:row>
      <xdr:rowOff>80814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2337"/>
          <a:ext cx="838200" cy="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76865</xdr:rowOff>
    </xdr:from>
    <xdr:to>
      <xdr:col>19</xdr:col>
      <xdr:colOff>177800</xdr:colOff>
      <xdr:row>99</xdr:row>
      <xdr:rowOff>78787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0415"/>
          <a:ext cx="889000" cy="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76865</xdr:rowOff>
    </xdr:from>
    <xdr:to>
      <xdr:col>15</xdr:col>
      <xdr:colOff>50800</xdr:colOff>
      <xdr:row>99</xdr:row>
      <xdr:rowOff>79004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0415"/>
          <a:ext cx="889000" cy="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79004</xdr:rowOff>
    </xdr:from>
    <xdr:to>
      <xdr:col>10</xdr:col>
      <xdr:colOff>114300</xdr:colOff>
      <xdr:row>99</xdr:row>
      <xdr:rowOff>81742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2554"/>
          <a:ext cx="889000" cy="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30305</xdr:rowOff>
    </xdr:from>
    <xdr:to>
      <xdr:col>6</xdr:col>
      <xdr:colOff>38100</xdr:colOff>
      <xdr:row>99</xdr:row>
      <xdr:rowOff>131905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148432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30014</xdr:rowOff>
    </xdr:from>
    <xdr:to>
      <xdr:col>24</xdr:col>
      <xdr:colOff>114300</xdr:colOff>
      <xdr:row>99</xdr:row>
      <xdr:rowOff>131614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27987</xdr:rowOff>
    </xdr:from>
    <xdr:to>
      <xdr:col>20</xdr:col>
      <xdr:colOff>38100</xdr:colOff>
      <xdr:row>99</xdr:row>
      <xdr:rowOff>129587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120714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26065</xdr:rowOff>
    </xdr:from>
    <xdr:to>
      <xdr:col>15</xdr:col>
      <xdr:colOff>101600</xdr:colOff>
      <xdr:row>99</xdr:row>
      <xdr:rowOff>127665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144192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28204</xdr:rowOff>
    </xdr:from>
    <xdr:to>
      <xdr:col>10</xdr:col>
      <xdr:colOff>165100</xdr:colOff>
      <xdr:row>99</xdr:row>
      <xdr:rowOff>129804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120931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30942</xdr:rowOff>
    </xdr:from>
    <xdr:to>
      <xdr:col>6</xdr:col>
      <xdr:colOff>38100</xdr:colOff>
      <xdr:row>99</xdr:row>
      <xdr:rowOff>132542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123669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138720</xdr:rowOff>
    </xdr:from>
    <xdr:to>
      <xdr:col>55</xdr:col>
      <xdr:colOff>0</xdr:colOff>
      <xdr:row>35</xdr:row>
      <xdr:rowOff>30625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5968020"/>
          <a:ext cx="838200" cy="6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30625</xdr:rowOff>
    </xdr:from>
    <xdr:to>
      <xdr:col>50</xdr:col>
      <xdr:colOff>114300</xdr:colOff>
      <xdr:row>39</xdr:row>
      <xdr:rowOff>62956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031375"/>
          <a:ext cx="889000" cy="71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98878</xdr:rowOff>
    </xdr:from>
    <xdr:to>
      <xdr:col>45</xdr:col>
      <xdr:colOff>177800</xdr:colOff>
      <xdr:row>39</xdr:row>
      <xdr:rowOff>62956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613978"/>
          <a:ext cx="889000" cy="1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98878</xdr:rowOff>
    </xdr:from>
    <xdr:to>
      <xdr:col>41</xdr:col>
      <xdr:colOff>50800</xdr:colOff>
      <xdr:row>39</xdr:row>
      <xdr:rowOff>84183</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13978"/>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53957</xdr:rowOff>
    </xdr:from>
    <xdr:to>
      <xdr:col>36</xdr:col>
      <xdr:colOff>165100</xdr:colOff>
      <xdr:row>37</xdr:row>
      <xdr:rowOff>155557</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634</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87920</xdr:rowOff>
    </xdr:from>
    <xdr:to>
      <xdr:col>55</xdr:col>
      <xdr:colOff>50800</xdr:colOff>
      <xdr:row>35</xdr:row>
      <xdr:rowOff>18070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91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110797</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76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151275</xdr:rowOff>
    </xdr:from>
    <xdr:to>
      <xdr:col>50</xdr:col>
      <xdr:colOff>165100</xdr:colOff>
      <xdr:row>35</xdr:row>
      <xdr:rowOff>81425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98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97952</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75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12156</xdr:rowOff>
    </xdr:from>
    <xdr:to>
      <xdr:col>46</xdr:col>
      <xdr:colOff>38100</xdr:colOff>
      <xdr:row>39</xdr:row>
      <xdr:rowOff>113756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104883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91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48078</xdr:rowOff>
    </xdr:from>
    <xdr:to>
      <xdr:col>41</xdr:col>
      <xdr:colOff>101600</xdr:colOff>
      <xdr:row>38</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140805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55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33383</xdr:rowOff>
    </xdr:from>
    <xdr:to>
      <xdr:col>36</xdr:col>
      <xdr:colOff>165100</xdr:colOff>
      <xdr:row>39</xdr:row>
      <xdr:rowOff>134983</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1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126110</xdr:rowOff>
    </xdr:from>
    <xdr:ext cx="313932"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15333" y="6812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65240</xdr:rowOff>
    </xdr:from>
    <xdr:to>
      <xdr:col>55</xdr:col>
      <xdr:colOff>0</xdr:colOff>
      <xdr:row>55</xdr:row>
      <xdr:rowOff>81318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494990"/>
          <a:ext cx="8382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81318</xdr:rowOff>
    </xdr:from>
    <xdr:to>
      <xdr:col>50</xdr:col>
      <xdr:colOff>114300</xdr:colOff>
      <xdr:row>55</xdr:row>
      <xdr:rowOff>141592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511068"/>
          <a:ext cx="889000" cy="6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141592</xdr:rowOff>
    </xdr:from>
    <xdr:to>
      <xdr:col>45</xdr:col>
      <xdr:colOff>177800</xdr:colOff>
      <xdr:row>56</xdr:row>
      <xdr:rowOff>21019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571342"/>
          <a:ext cx="889000" cy="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130645</xdr:rowOff>
    </xdr:from>
    <xdr:to>
      <xdr:col>41</xdr:col>
      <xdr:colOff>50800</xdr:colOff>
      <xdr:row>56</xdr:row>
      <xdr:rowOff>21019</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560395"/>
          <a:ext cx="889000" cy="6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75277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6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14440</xdr:rowOff>
    </xdr:from>
    <xdr:to>
      <xdr:col>55</xdr:col>
      <xdr:colOff>50800</xdr:colOff>
      <xdr:row>55</xdr:row>
      <xdr:rowOff>116040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44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37317</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29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30518</xdr:rowOff>
    </xdr:from>
    <xdr:to>
      <xdr:col>50</xdr:col>
      <xdr:colOff>165100</xdr:colOff>
      <xdr:row>55</xdr:row>
      <xdr:rowOff>132118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46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148645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23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90792</xdr:rowOff>
    </xdr:from>
    <xdr:to>
      <xdr:col>46</xdr:col>
      <xdr:colOff>38100</xdr:colOff>
      <xdr:row>56</xdr:row>
      <xdr:rowOff>20942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52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37469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29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141669</xdr:rowOff>
    </xdr:from>
    <xdr:to>
      <xdr:col>41</xdr:col>
      <xdr:colOff>101600</xdr:colOff>
      <xdr:row>56</xdr:row>
      <xdr:rowOff>71819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57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88346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79845</xdr:rowOff>
    </xdr:from>
    <xdr:to>
      <xdr:col>36</xdr:col>
      <xdr:colOff>165100</xdr:colOff>
      <xdr:row>56</xdr:row>
      <xdr:rowOff>9995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50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26522</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28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13925</xdr:rowOff>
    </xdr:from>
    <xdr:to>
      <xdr:col>55</xdr:col>
      <xdr:colOff>0</xdr:colOff>
      <xdr:row>78</xdr:row>
      <xdr:rowOff>102087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87025"/>
          <a:ext cx="838200" cy="8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13925</xdr:rowOff>
    </xdr:from>
    <xdr:to>
      <xdr:col>50</xdr:col>
      <xdr:colOff>114300</xdr:colOff>
      <xdr:row>78</xdr:row>
      <xdr:rowOff>57217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87025"/>
          <a:ext cx="889000" cy="4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57217</xdr:rowOff>
    </xdr:from>
    <xdr:to>
      <xdr:col>45</xdr:col>
      <xdr:colOff>177800</xdr:colOff>
      <xdr:row>78</xdr:row>
      <xdr:rowOff>84910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30317"/>
          <a:ext cx="889000" cy="2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65446</xdr:rowOff>
    </xdr:from>
    <xdr:to>
      <xdr:col>41</xdr:col>
      <xdr:colOff>50800</xdr:colOff>
      <xdr:row>78</xdr:row>
      <xdr:rowOff>84910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38546"/>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124439</xdr:rowOff>
    </xdr:from>
    <xdr:to>
      <xdr:col>36</xdr:col>
      <xdr:colOff>165100</xdr:colOff>
      <xdr:row>78</xdr:row>
      <xdr:rowOff>54589</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71116</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51287</xdr:rowOff>
    </xdr:from>
    <xdr:to>
      <xdr:col>55</xdr:col>
      <xdr:colOff>50800</xdr:colOff>
      <xdr:row>78</xdr:row>
      <xdr:rowOff>152887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2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137664</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134575</xdr:rowOff>
    </xdr:from>
    <xdr:to>
      <xdr:col>50</xdr:col>
      <xdr:colOff>165100</xdr:colOff>
      <xdr:row>78</xdr:row>
      <xdr:rowOff>64725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55852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2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6417</xdr:rowOff>
    </xdr:from>
    <xdr:to>
      <xdr:col>46</xdr:col>
      <xdr:colOff>38100</xdr:colOff>
      <xdr:row>78</xdr:row>
      <xdr:rowOff>108017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7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99144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7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34110</xdr:rowOff>
    </xdr:from>
    <xdr:to>
      <xdr:col>41</xdr:col>
      <xdr:colOff>101600</xdr:colOff>
      <xdr:row>78</xdr:row>
      <xdr:rowOff>135710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0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126837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9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14646</xdr:rowOff>
    </xdr:from>
    <xdr:to>
      <xdr:col>36</xdr:col>
      <xdr:colOff>165100</xdr:colOff>
      <xdr:row>78</xdr:row>
      <xdr:rowOff>116246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8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107373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8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39946</xdr:rowOff>
    </xdr:from>
    <xdr:to>
      <xdr:col>55</xdr:col>
      <xdr:colOff>0</xdr:colOff>
      <xdr:row>97</xdr:row>
      <xdr:rowOff>53267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70596"/>
          <a:ext cx="838200" cy="1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16988</xdr:rowOff>
    </xdr:from>
    <xdr:to>
      <xdr:col>50</xdr:col>
      <xdr:colOff>114300</xdr:colOff>
      <xdr:row>97</xdr:row>
      <xdr:rowOff>53267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47638"/>
          <a:ext cx="889000" cy="3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16988</xdr:rowOff>
    </xdr:from>
    <xdr:to>
      <xdr:col>45</xdr:col>
      <xdr:colOff>177800</xdr:colOff>
      <xdr:row>97</xdr:row>
      <xdr:rowOff>39322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47638"/>
          <a:ext cx="889000" cy="2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31655</xdr:rowOff>
    </xdr:from>
    <xdr:to>
      <xdr:col>41</xdr:col>
      <xdr:colOff>50800</xdr:colOff>
      <xdr:row>97</xdr:row>
      <xdr:rowOff>39322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662305"/>
          <a:ext cx="889000" cy="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158341</xdr:rowOff>
    </xdr:from>
    <xdr:to>
      <xdr:col>36</xdr:col>
      <xdr:colOff>165100</xdr:colOff>
      <xdr:row>95</xdr:row>
      <xdr:rowOff>88491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27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105018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0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160596</xdr:rowOff>
    </xdr:from>
    <xdr:to>
      <xdr:col>55</xdr:col>
      <xdr:colOff>50800</xdr:colOff>
      <xdr:row>97</xdr:row>
      <xdr:rowOff>90746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1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139023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9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2467</xdr:rowOff>
    </xdr:from>
    <xdr:to>
      <xdr:col>50</xdr:col>
      <xdr:colOff>165100</xdr:colOff>
      <xdr:row>97</xdr:row>
      <xdr:rowOff>104067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95194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2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137638</xdr:rowOff>
    </xdr:from>
    <xdr:to>
      <xdr:col>46</xdr:col>
      <xdr:colOff>38100</xdr:colOff>
      <xdr:row>97</xdr:row>
      <xdr:rowOff>67788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9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58915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8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159972</xdr:rowOff>
    </xdr:from>
    <xdr:to>
      <xdr:col>41</xdr:col>
      <xdr:colOff>101600</xdr:colOff>
      <xdr:row>97</xdr:row>
      <xdr:rowOff>90122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1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81249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1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152305</xdr:rowOff>
    </xdr:from>
    <xdr:to>
      <xdr:col>36</xdr:col>
      <xdr:colOff>165100</xdr:colOff>
      <xdr:row>97</xdr:row>
      <xdr:rowOff>82455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1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73582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29729</xdr:rowOff>
    </xdr:from>
    <xdr:to>
      <xdr:col>85</xdr:col>
      <xdr:colOff>127000</xdr:colOff>
      <xdr:row>37</xdr:row>
      <xdr:rowOff>65505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73379"/>
          <a:ext cx="8382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65505</xdr:rowOff>
    </xdr:from>
    <xdr:to>
      <xdr:col>81</xdr:col>
      <xdr:colOff>50800</xdr:colOff>
      <xdr:row>37</xdr:row>
      <xdr:rowOff>133842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09155"/>
          <a:ext cx="889000" cy="6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133842</xdr:rowOff>
    </xdr:from>
    <xdr:to>
      <xdr:col>76</xdr:col>
      <xdr:colOff>114300</xdr:colOff>
      <xdr:row>37</xdr:row>
      <xdr:rowOff>141572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77492"/>
          <a:ext cx="889000" cy="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137728</xdr:rowOff>
    </xdr:from>
    <xdr:to>
      <xdr:col>71</xdr:col>
      <xdr:colOff>177800</xdr:colOff>
      <xdr:row>37</xdr:row>
      <xdr:rowOff>141572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81378"/>
          <a:ext cx="889000" cy="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27349</xdr:rowOff>
    </xdr:from>
    <xdr:to>
      <xdr:col>67</xdr:col>
      <xdr:colOff>101600</xdr:colOff>
      <xdr:row>37</xdr:row>
      <xdr:rowOff>128949</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7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145476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4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150379</xdr:rowOff>
    </xdr:from>
    <xdr:to>
      <xdr:col>85</xdr:col>
      <xdr:colOff>177800</xdr:colOff>
      <xdr:row>37</xdr:row>
      <xdr:rowOff>80529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1806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7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14705</xdr:rowOff>
    </xdr:from>
    <xdr:to>
      <xdr:col>81</xdr:col>
      <xdr:colOff>101600</xdr:colOff>
      <xdr:row>37</xdr:row>
      <xdr:rowOff>116305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5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132832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3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83042</xdr:rowOff>
    </xdr:from>
    <xdr:to>
      <xdr:col>76</xdr:col>
      <xdr:colOff>165100</xdr:colOff>
      <xdr:row>38</xdr:row>
      <xdr:rowOff>13192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2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4319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1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90772</xdr:rowOff>
    </xdr:from>
    <xdr:to>
      <xdr:col>72</xdr:col>
      <xdr:colOff>38100</xdr:colOff>
      <xdr:row>38</xdr:row>
      <xdr:rowOff>20921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344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12049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2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86928</xdr:rowOff>
    </xdr:from>
    <xdr:to>
      <xdr:col>67</xdr:col>
      <xdr:colOff>101600</xdr:colOff>
      <xdr:row>38</xdr:row>
      <xdr:rowOff>17078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3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8205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2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76202</xdr:rowOff>
    </xdr:from>
    <xdr:to>
      <xdr:col>85</xdr:col>
      <xdr:colOff>127000</xdr:colOff>
      <xdr:row>56</xdr:row>
      <xdr:rowOff>143784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77402"/>
          <a:ext cx="838200" cy="6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122494</xdr:rowOff>
    </xdr:from>
    <xdr:to>
      <xdr:col>81</xdr:col>
      <xdr:colOff>50800</xdr:colOff>
      <xdr:row>56</xdr:row>
      <xdr:rowOff>143784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723694"/>
          <a:ext cx="889000" cy="2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73490</xdr:rowOff>
    </xdr:from>
    <xdr:to>
      <xdr:col>76</xdr:col>
      <xdr:colOff>114300</xdr:colOff>
      <xdr:row>56</xdr:row>
      <xdr:rowOff>122494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674690"/>
          <a:ext cx="889000" cy="4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129878</xdr:rowOff>
    </xdr:from>
    <xdr:to>
      <xdr:col>71</xdr:col>
      <xdr:colOff>177800</xdr:colOff>
      <xdr:row>56</xdr:row>
      <xdr:rowOff>73490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388178"/>
          <a:ext cx="889000" cy="28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132974</xdr:rowOff>
    </xdr:from>
    <xdr:to>
      <xdr:col>67</xdr:col>
      <xdr:colOff>101600</xdr:colOff>
      <xdr:row>56</xdr:row>
      <xdr:rowOff>63124</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54251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5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25402</xdr:rowOff>
    </xdr:from>
    <xdr:to>
      <xdr:col>85</xdr:col>
      <xdr:colOff>177800</xdr:colOff>
      <xdr:row>56</xdr:row>
      <xdr:rowOff>127002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2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3829</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92984</xdr:rowOff>
    </xdr:from>
    <xdr:to>
      <xdr:col>81</xdr:col>
      <xdr:colOff>101600</xdr:colOff>
      <xdr:row>57</xdr:row>
      <xdr:rowOff>23134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9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14261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8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71694</xdr:rowOff>
    </xdr:from>
    <xdr:to>
      <xdr:col>76</xdr:col>
      <xdr:colOff>165100</xdr:colOff>
      <xdr:row>57</xdr:row>
      <xdr:rowOff>1844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164421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6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22690</xdr:rowOff>
    </xdr:from>
    <xdr:to>
      <xdr:col>72</xdr:col>
      <xdr:colOff>38100</xdr:colOff>
      <xdr:row>56</xdr:row>
      <xdr:rowOff>124290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2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115417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1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79078</xdr:rowOff>
    </xdr:from>
    <xdr:to>
      <xdr:col>67</xdr:col>
      <xdr:colOff>101600</xdr:colOff>
      <xdr:row>55</xdr:row>
      <xdr:rowOff>9228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3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25755</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14795" y="911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21265</xdr:rowOff>
    </xdr:from>
    <xdr:to>
      <xdr:col>85</xdr:col>
      <xdr:colOff>127000</xdr:colOff>
      <xdr:row>79</xdr:row>
      <xdr:rowOff>59530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65815"/>
          <a:ext cx="838200" cy="3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59530</xdr:rowOff>
    </xdr:from>
    <xdr:to>
      <xdr:col>81</xdr:col>
      <xdr:colOff>50800</xdr:colOff>
      <xdr:row>79</xdr:row>
      <xdr:rowOff>76361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04080"/>
          <a:ext cx="889000" cy="1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38489</xdr:rowOff>
    </xdr:from>
    <xdr:to>
      <xdr:col>76</xdr:col>
      <xdr:colOff>114300</xdr:colOff>
      <xdr:row>79</xdr:row>
      <xdr:rowOff>76361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83039"/>
          <a:ext cx="889000" cy="3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38489</xdr:rowOff>
    </xdr:from>
    <xdr:to>
      <xdr:col>71</xdr:col>
      <xdr:colOff>177800</xdr:colOff>
      <xdr:row>79</xdr:row>
      <xdr:rowOff>64379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83039"/>
          <a:ext cx="889000" cy="2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155671</xdr:rowOff>
    </xdr:from>
    <xdr:to>
      <xdr:col>67</xdr:col>
      <xdr:colOff>101600</xdr:colOff>
      <xdr:row>79</xdr:row>
      <xdr:rowOff>85821</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2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102348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30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141915</xdr:rowOff>
    </xdr:from>
    <xdr:to>
      <xdr:col>85</xdr:col>
      <xdr:colOff>177800</xdr:colOff>
      <xdr:row>79</xdr:row>
      <xdr:rowOff>72065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1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101292</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0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8730</xdr:rowOff>
    </xdr:from>
    <xdr:to>
      <xdr:col>81</xdr:col>
      <xdr:colOff>101600</xdr:colOff>
      <xdr:row>79</xdr:row>
      <xdr:rowOff>110330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126857</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3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25561</xdr:rowOff>
    </xdr:from>
    <xdr:to>
      <xdr:col>76</xdr:col>
      <xdr:colOff>165100</xdr:colOff>
      <xdr:row>79</xdr:row>
      <xdr:rowOff>127161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7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118288</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6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159139</xdr:rowOff>
    </xdr:from>
    <xdr:to>
      <xdr:col>72</xdr:col>
      <xdr:colOff>38100</xdr:colOff>
      <xdr:row>79</xdr:row>
      <xdr:rowOff>89289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105816</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30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13579</xdr:rowOff>
    </xdr:from>
    <xdr:to>
      <xdr:col>67</xdr:col>
      <xdr:colOff>101600</xdr:colOff>
      <xdr:row>79</xdr:row>
      <xdr:rowOff>115179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5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106306</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65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107477</xdr:rowOff>
    </xdr:from>
    <xdr:to>
      <xdr:col>85</xdr:col>
      <xdr:colOff>127000</xdr:colOff>
      <xdr:row>97</xdr:row>
      <xdr:rowOff>160263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38127"/>
          <a:ext cx="838200" cy="5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74478</xdr:rowOff>
    </xdr:from>
    <xdr:to>
      <xdr:col>81</xdr:col>
      <xdr:colOff>50800</xdr:colOff>
      <xdr:row>97</xdr:row>
      <xdr:rowOff>107477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05128"/>
          <a:ext cx="889000" cy="3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74478</xdr:rowOff>
    </xdr:from>
    <xdr:to>
      <xdr:col>76</xdr:col>
      <xdr:colOff>114300</xdr:colOff>
      <xdr:row>97</xdr:row>
      <xdr:rowOff>89314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05128"/>
          <a:ext cx="889000" cy="1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85257</xdr:rowOff>
    </xdr:from>
    <xdr:to>
      <xdr:col>71</xdr:col>
      <xdr:colOff>177800</xdr:colOff>
      <xdr:row>97</xdr:row>
      <xdr:rowOff>89314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544457"/>
          <a:ext cx="889000" cy="17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94371</xdr:rowOff>
    </xdr:from>
    <xdr:to>
      <xdr:col>67</xdr:col>
      <xdr:colOff>101600</xdr:colOff>
      <xdr:row>98</xdr:row>
      <xdr:rowOff>24521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15648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1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109463</xdr:rowOff>
    </xdr:from>
    <xdr:to>
      <xdr:col>85</xdr:col>
      <xdr:colOff>177800</xdr:colOff>
      <xdr:row>98</xdr:row>
      <xdr:rowOff>39613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4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56677</xdr:rowOff>
    </xdr:from>
    <xdr:to>
      <xdr:col>81</xdr:col>
      <xdr:colOff>101600</xdr:colOff>
      <xdr:row>97</xdr:row>
      <xdr:rowOff>158277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8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3354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6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23678</xdr:rowOff>
    </xdr:from>
    <xdr:to>
      <xdr:col>76</xdr:col>
      <xdr:colOff>165100</xdr:colOff>
      <xdr:row>97</xdr:row>
      <xdr:rowOff>125278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5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141805</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42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38514</xdr:rowOff>
    </xdr:from>
    <xdr:to>
      <xdr:col>72</xdr:col>
      <xdr:colOff>38100</xdr:colOff>
      <xdr:row>97</xdr:row>
      <xdr:rowOff>140114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156641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34457</xdr:rowOff>
    </xdr:from>
    <xdr:to>
      <xdr:col>67</xdr:col>
      <xdr:colOff>101600</xdr:colOff>
      <xdr:row>96</xdr:row>
      <xdr:rowOff>136057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49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152584</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626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42201</xdr:rowOff>
    </xdr:from>
    <xdr:to>
      <xdr:col>98</xdr:col>
      <xdr:colOff>38100</xdr:colOff>
      <xdr:row>39</xdr:row>
      <xdr:rowOff>143801</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160328</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99333" y="65039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総務費の住民一人当たりのコストは、前年度と比べて</a:t>
          </a:r>
          <a:r>
            <a:rPr kumimoji="1" lang="en-US" altLang="ja-JP" sz="1300">
              <a:latin typeface="ＭＳ Ｐゴシック" panose="020B0600070205080204" pitchFamily="50" charset="-128"/>
              <a:ea typeface="ＭＳ Ｐゴシック" panose="020B0600070205080204" pitchFamily="50" charset="-128"/>
            </a:rPr>
            <a:t>22,917</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169,258</a:t>
          </a:r>
          <a:r>
            <a:rPr kumimoji="1" lang="ja-JP" altLang="en-US" sz="1300">
              <a:latin typeface="ＭＳ Ｐゴシック" panose="020B0600070205080204" pitchFamily="50" charset="-128"/>
              <a:ea typeface="ＭＳ Ｐゴシック" panose="020B0600070205080204" pitchFamily="50" charset="-128"/>
            </a:rPr>
            <a:t>円となっている。令和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年度は突発的な災害の備えや今後の施設更新等を見据え基金の積立てを行った結果、類似団体平均よりも高い水準となった。民生費の住民一人当たりコストは、前年度と比べて</a:t>
          </a:r>
          <a:r>
            <a:rPr kumimoji="1" lang="en-US" altLang="ja-JP" sz="1300">
              <a:latin typeface="ＭＳ Ｐゴシック" panose="020B0600070205080204" pitchFamily="50" charset="-128"/>
              <a:ea typeface="ＭＳ Ｐゴシック" panose="020B0600070205080204" pitchFamily="50" charset="-128"/>
            </a:rPr>
            <a:t>755</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239,106</a:t>
          </a:r>
          <a:r>
            <a:rPr kumimoji="1" lang="ja-JP" altLang="en-US" sz="1300">
              <a:latin typeface="ＭＳ Ｐゴシック" panose="020B0600070205080204" pitchFamily="50" charset="-128"/>
              <a:ea typeface="ＭＳ Ｐゴシック" panose="020B0600070205080204" pitchFamily="50" charset="-128"/>
            </a:rPr>
            <a:t>円となっている。民生費総額としては減少しているものの、人口が減少したことにより住民一人当たりコストは増加した。類似団体平均と比べて依然として高い水準にあることから、生活保護扶助費助成事業や障がい者自立支援給付事業の資格審査等の適正化を図り、改善に努める必要がある。農林水産業費の一人当たりコストは、前年度と比べて</a:t>
          </a:r>
          <a:r>
            <a:rPr kumimoji="1" lang="en-US" altLang="ja-JP" sz="1300">
              <a:latin typeface="ＭＳ Ｐゴシック" panose="020B0600070205080204" pitchFamily="50" charset="-128"/>
              <a:ea typeface="ＭＳ Ｐゴシック" panose="020B0600070205080204" pitchFamily="50" charset="-128"/>
            </a:rPr>
            <a:t>1,266</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52,363</a:t>
          </a:r>
          <a:r>
            <a:rPr kumimoji="1" lang="ja-JP" altLang="en-US" sz="1300">
              <a:latin typeface="ＭＳ Ｐゴシック" panose="020B0600070205080204" pitchFamily="50" charset="-128"/>
              <a:ea typeface="ＭＳ Ｐゴシック" panose="020B0600070205080204" pitchFamily="50" charset="-128"/>
            </a:rPr>
            <a:t>円となっている。漁港の物揚場の補修工事に係る水産物供給基盤機能保全事業や、市内農家の施設整備を助成するおおいた園芸産地づくり支援事業が増加したことが要因として挙げられる。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大分県杵築市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財政調整基金残高については、適切な財源の確保と歳出の精査によって取崩しを回避しており、前年度と同水準を維持している。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については、適正水準を確保している。基金の積立てや取崩しを加味した実質単年度収支についても黒字を確保しているものの、減少傾向にあることから、今後も行財政改革に基づく事務事業や経費の見直しを継続していく必要が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大分県杵築市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全会計で黒字計上となっており、山香病院事業会計、次いで一般会計、水道事業会計の順となっている。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総体である連結実質赤字比率は△</a:t>
          </a:r>
          <a:r>
            <a:rPr kumimoji="1" lang="en-US" altLang="ja-JP" sz="1400">
              <a:latin typeface="ＭＳ ゴシック" pitchFamily="49" charset="-128"/>
              <a:ea typeface="ＭＳ ゴシック" pitchFamily="49" charset="-128"/>
            </a:rPr>
            <a:t>30.70</a:t>
          </a:r>
          <a:r>
            <a:rPr kumimoji="1" lang="ja-JP" altLang="en-US" sz="1400">
              <a:latin typeface="ＭＳ ゴシック" pitchFamily="49" charset="-128"/>
              <a:ea typeface="ＭＳ ゴシック" pitchFamily="49" charset="-128"/>
            </a:rPr>
            <a:t>と前年度よりも改善している。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主な改善要因としては、一般会計において前年度は実施していた繰上償還を実施しなかったこと等による歳出総額の減に伴う実質収支の増加や、山香病院事業会計において流動資産が</a:t>
          </a:r>
          <a:r>
            <a:rPr kumimoji="1" lang="en-US" altLang="ja-JP" sz="1400">
              <a:latin typeface="ＭＳ ゴシック" pitchFamily="49" charset="-128"/>
              <a:ea typeface="ＭＳ ゴシック" pitchFamily="49" charset="-128"/>
            </a:rPr>
            <a:t>62,115</a:t>
          </a:r>
          <a:r>
            <a:rPr kumimoji="1" lang="ja-JP" altLang="en-US" sz="1400">
              <a:latin typeface="ＭＳ ゴシック" pitchFamily="49" charset="-128"/>
              <a:ea typeface="ＭＳ ゴシック" pitchFamily="49" charset="-128"/>
            </a:rPr>
            <a:t>千円増加したことが挙げられる。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20771728</v>
      </c>
      <c r="BO4" s="371"/>
      <c r="BP4" s="371"/>
      <c r="BQ4" s="371"/>
      <c r="BR4" s="371"/>
      <c r="BS4" s="371"/>
      <c r="BT4" s="371"/>
      <c r="BU4" s="372"/>
      <c r="BV4" s="370">
        <v>20846810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4.0999999999999996</v>
      </c>
      <c r="CU4" s="377"/>
      <c r="CV4" s="377"/>
      <c r="CW4" s="377"/>
      <c r="CX4" s="377"/>
      <c r="CY4" s="377"/>
      <c r="CZ4" s="377"/>
      <c r="DA4" s="378"/>
      <c r="DB4" s="376">
        <v>3.2</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19963245</v>
      </c>
      <c r="BO5" s="408"/>
      <c r="BP5" s="408"/>
      <c r="BQ5" s="408"/>
      <c r="BR5" s="408"/>
      <c r="BS5" s="408"/>
      <c r="BT5" s="408"/>
      <c r="BU5" s="409"/>
      <c r="BV5" s="407">
        <v>20348733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89.3</v>
      </c>
      <c r="CU5" s="405"/>
      <c r="CV5" s="405"/>
      <c r="CW5" s="405"/>
      <c r="CX5" s="405"/>
      <c r="CY5" s="405"/>
      <c r="CZ5" s="405"/>
      <c r="DA5" s="406"/>
      <c r="DB5" s="404">
        <v>90</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808483</v>
      </c>
      <c r="BO6" s="408"/>
      <c r="BP6" s="408"/>
      <c r="BQ6" s="408"/>
      <c r="BR6" s="408"/>
      <c r="BS6" s="408"/>
      <c r="BT6" s="408"/>
      <c r="BU6" s="409"/>
      <c r="BV6" s="407">
        <v>498077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89.5</v>
      </c>
      <c r="CU6" s="445"/>
      <c r="CV6" s="445"/>
      <c r="CW6" s="445"/>
      <c r="CX6" s="445"/>
      <c r="CY6" s="445"/>
      <c r="CZ6" s="445"/>
      <c r="DA6" s="446"/>
      <c r="DB6" s="444">
        <v>90.4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370112</v>
      </c>
      <c r="BO7" s="408"/>
      <c r="BP7" s="408"/>
      <c r="BQ7" s="408"/>
      <c r="BR7" s="408"/>
      <c r="BS7" s="408"/>
      <c r="BT7" s="408"/>
      <c r="BU7" s="409"/>
      <c r="BV7" s="407">
        <v>163203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10722773</v>
      </c>
      <c r="CU7" s="408"/>
      <c r="CV7" s="408"/>
      <c r="CW7" s="408"/>
      <c r="CX7" s="408"/>
      <c r="CY7" s="408"/>
      <c r="CZ7" s="408"/>
      <c r="DA7" s="409"/>
      <c r="DB7" s="407">
        <v>10592439</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438371</v>
      </c>
      <c r="BO8" s="408"/>
      <c r="BP8" s="408"/>
      <c r="BQ8" s="408"/>
      <c r="BR8" s="408"/>
      <c r="BS8" s="408"/>
      <c r="BT8" s="408"/>
      <c r="BU8" s="409"/>
      <c r="BV8" s="407">
        <v>334874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0.34</v>
      </c>
      <c r="CU8" s="448"/>
      <c r="CV8" s="448"/>
      <c r="CW8" s="448"/>
      <c r="CX8" s="448"/>
      <c r="CY8" s="448"/>
      <c r="CZ8" s="448"/>
      <c r="DA8" s="449"/>
      <c r="DB8" s="447">
        <v>0.33</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27999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103497</v>
      </c>
      <c r="BO9" s="408"/>
      <c r="BP9" s="408"/>
      <c r="BQ9" s="408"/>
      <c r="BR9" s="408"/>
      <c r="BS9" s="408"/>
      <c r="BT9" s="408"/>
      <c r="BU9" s="409"/>
      <c r="BV9" s="407">
        <v>-147450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13.5</v>
      </c>
      <c r="CU9" s="405"/>
      <c r="CV9" s="405"/>
      <c r="CW9" s="405"/>
      <c r="CX9" s="405"/>
      <c r="CY9" s="405"/>
      <c r="CZ9" s="405"/>
      <c r="DA9" s="406"/>
      <c r="DB9" s="404">
        <v>18.3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30185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177440</v>
      </c>
      <c r="BO10" s="408"/>
      <c r="BP10" s="408"/>
      <c r="BQ10" s="408"/>
      <c r="BR10" s="408"/>
      <c r="BS10" s="408"/>
      <c r="BT10" s="408"/>
      <c r="BU10" s="409"/>
      <c r="BV10" s="407">
        <v>262232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579116</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26153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25864</v>
      </c>
      <c r="S13" s="492"/>
      <c r="T13" s="492"/>
      <c r="U13" s="492"/>
      <c r="V13" s="493"/>
      <c r="W13" s="423" t="s">
        <v>131</v>
      </c>
      <c r="X13" s="424"/>
      <c r="Y13" s="424"/>
      <c r="Z13" s="424"/>
      <c r="AA13" s="424"/>
      <c r="AB13" s="414"/>
      <c r="AC13" s="458">
        <v>1748</v>
      </c>
      <c r="AD13" s="459"/>
      <c r="AE13" s="459"/>
      <c r="AF13" s="459"/>
      <c r="AG13" s="501"/>
      <c r="AH13" s="458">
        <v>2150</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280937</v>
      </c>
      <c r="BO13" s="408"/>
      <c r="BP13" s="408"/>
      <c r="BQ13" s="408"/>
      <c r="BR13" s="408"/>
      <c r="BS13" s="408"/>
      <c r="BT13" s="408"/>
      <c r="BU13" s="409"/>
      <c r="BV13" s="407">
        <v>693898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3.5</v>
      </c>
      <c r="CU13" s="405"/>
      <c r="CV13" s="405"/>
      <c r="CW13" s="405"/>
      <c r="CX13" s="405"/>
      <c r="CY13" s="405"/>
      <c r="CZ13" s="405"/>
      <c r="DA13" s="406"/>
      <c r="DB13" s="404">
        <v>4.5</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26711</v>
      </c>
      <c r="S14" s="492"/>
      <c r="T14" s="492"/>
      <c r="U14" s="492"/>
      <c r="V14" s="493"/>
      <c r="W14" s="397"/>
      <c r="X14" s="398"/>
      <c r="Y14" s="398"/>
      <c r="Z14" s="398"/>
      <c r="AA14" s="398"/>
      <c r="AB14" s="387"/>
      <c r="AC14" s="494">
        <v>14.3</v>
      </c>
      <c r="AD14" s="495"/>
      <c r="AE14" s="495"/>
      <c r="AF14" s="495"/>
      <c r="AG14" s="496"/>
      <c r="AH14" s="494">
        <v>16.100000000000001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26450</v>
      </c>
      <c r="S15" s="492"/>
      <c r="T15" s="492"/>
      <c r="U15" s="492"/>
      <c r="V15" s="493"/>
      <c r="W15" s="423" t="s">
        <v>137</v>
      </c>
      <c r="X15" s="424"/>
      <c r="Y15" s="424"/>
      <c r="Z15" s="424"/>
      <c r="AA15" s="424"/>
      <c r="AB15" s="414"/>
      <c r="AC15" s="458">
        <v>3361</v>
      </c>
      <c r="AD15" s="459"/>
      <c r="AE15" s="459"/>
      <c r="AF15" s="459"/>
      <c r="AG15" s="501"/>
      <c r="AH15" s="458">
        <v>3685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3302196</v>
      </c>
      <c r="BO15" s="371"/>
      <c r="BP15" s="371"/>
      <c r="BQ15" s="371"/>
      <c r="BR15" s="371"/>
      <c r="BS15" s="371"/>
      <c r="BT15" s="371"/>
      <c r="BU15" s="372"/>
      <c r="BV15" s="370">
        <v>3277855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27.4</v>
      </c>
      <c r="AD16" s="495"/>
      <c r="AE16" s="495"/>
      <c r="AF16" s="495"/>
      <c r="AG16" s="496"/>
      <c r="AH16" s="494">
        <v>27.5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9899308</v>
      </c>
      <c r="BO16" s="408"/>
      <c r="BP16" s="408"/>
      <c r="BQ16" s="408"/>
      <c r="BR16" s="408"/>
      <c r="BS16" s="408"/>
      <c r="BT16" s="408"/>
      <c r="BU16" s="409"/>
      <c r="BV16" s="407">
        <v>9742884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7150</v>
      </c>
      <c r="AD17" s="459"/>
      <c r="AE17" s="459"/>
      <c r="AF17" s="459"/>
      <c r="AG17" s="501"/>
      <c r="AH17" s="458">
        <v>7546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4099256</v>
      </c>
      <c r="BO17" s="408"/>
      <c r="BP17" s="408"/>
      <c r="BQ17" s="408"/>
      <c r="BR17" s="408"/>
      <c r="BS17" s="408"/>
      <c r="BT17" s="408"/>
      <c r="BU17" s="409"/>
      <c r="BV17" s="407">
        <v>4073815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280.08</v>
      </c>
      <c r="M18" s="531"/>
      <c r="N18" s="531"/>
      <c r="O18" s="531"/>
      <c r="P18" s="531"/>
      <c r="Q18" s="531"/>
      <c r="R18" s="532"/>
      <c r="S18" s="532"/>
      <c r="T18" s="532"/>
      <c r="U18" s="532"/>
      <c r="V18" s="533"/>
      <c r="W18" s="425"/>
      <c r="X18" s="426"/>
      <c r="Y18" s="426"/>
      <c r="Z18" s="426"/>
      <c r="AA18" s="426"/>
      <c r="AB18" s="417"/>
      <c r="AC18" s="534">
        <v>58.3</v>
      </c>
      <c r="AD18" s="535"/>
      <c r="AE18" s="535"/>
      <c r="AF18" s="535"/>
      <c r="AG18" s="536"/>
      <c r="AH18" s="534">
        <v>56.4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9762123</v>
      </c>
      <c r="BO18" s="408"/>
      <c r="BP18" s="408"/>
      <c r="BQ18" s="408"/>
      <c r="BR18" s="408"/>
      <c r="BS18" s="408"/>
      <c r="BT18" s="408"/>
      <c r="BU18" s="409"/>
      <c r="BV18" s="407">
        <v>9590984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100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12788212</v>
      </c>
      <c r="BO19" s="408"/>
      <c r="BP19" s="408"/>
      <c r="BQ19" s="408"/>
      <c r="BR19" s="408"/>
      <c r="BS19" s="408"/>
      <c r="BT19" s="408"/>
      <c r="BU19" s="409"/>
      <c r="BV19" s="407">
        <v>13025852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12028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17452690</v>
      </c>
      <c r="BO22" s="371"/>
      <c r="BP22" s="371"/>
      <c r="BQ22" s="371"/>
      <c r="BR22" s="371"/>
      <c r="BS22" s="371"/>
      <c r="BT22" s="371"/>
      <c r="BU22" s="372"/>
      <c r="BV22" s="370">
        <v>17997438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12463218</v>
      </c>
      <c r="BO23" s="408"/>
      <c r="BP23" s="408"/>
      <c r="BQ23" s="408"/>
      <c r="BR23" s="408"/>
      <c r="BS23" s="408"/>
      <c r="BT23" s="408"/>
      <c r="BU23" s="409"/>
      <c r="BV23" s="407">
        <v>12992906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5740</v>
      </c>
      <c r="R24" s="459"/>
      <c r="S24" s="459"/>
      <c r="T24" s="459"/>
      <c r="U24" s="459"/>
      <c r="V24" s="501"/>
      <c r="W24" s="553"/>
      <c r="X24" s="554"/>
      <c r="Y24" s="555"/>
      <c r="Z24" s="457" t="s">
        <v>162</v>
      </c>
      <c r="AA24" s="437"/>
      <c r="AB24" s="437"/>
      <c r="AC24" s="437"/>
      <c r="AD24" s="437"/>
      <c r="AE24" s="437"/>
      <c r="AF24" s="437"/>
      <c r="AG24" s="438"/>
      <c r="AH24" s="458">
        <v>249</v>
      </c>
      <c r="AI24" s="459"/>
      <c r="AJ24" s="459"/>
      <c r="AK24" s="459"/>
      <c r="AL24" s="501"/>
      <c r="AM24" s="458">
        <v>861042</v>
      </c>
      <c r="AN24" s="459"/>
      <c r="AO24" s="459"/>
      <c r="AP24" s="459"/>
      <c r="AQ24" s="459"/>
      <c r="AR24" s="501"/>
      <c r="AS24" s="458">
        <v>3458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13160645</v>
      </c>
      <c r="BO24" s="408"/>
      <c r="BP24" s="408"/>
      <c r="BQ24" s="408"/>
      <c r="BR24" s="408"/>
      <c r="BS24" s="408"/>
      <c r="BT24" s="408"/>
      <c r="BU24" s="409"/>
      <c r="BV24" s="407">
        <v>13248819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5240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1694003</v>
      </c>
      <c r="BO25" s="371"/>
      <c r="BP25" s="371"/>
      <c r="BQ25" s="371"/>
      <c r="BR25" s="371"/>
      <c r="BS25" s="371"/>
      <c r="BT25" s="371"/>
      <c r="BU25" s="372"/>
      <c r="BV25" s="370">
        <v>1165117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4640</v>
      </c>
      <c r="R26" s="459"/>
      <c r="S26" s="459"/>
      <c r="T26" s="459"/>
      <c r="U26" s="459"/>
      <c r="V26" s="501"/>
      <c r="W26" s="553"/>
      <c r="X26" s="554"/>
      <c r="Y26" s="555"/>
      <c r="Z26" s="457" t="s">
        <v>168</v>
      </c>
      <c r="AA26" s="559"/>
      <c r="AB26" s="559"/>
      <c r="AC26" s="559"/>
      <c r="AD26" s="559"/>
      <c r="AE26" s="559"/>
      <c r="AF26" s="559"/>
      <c r="AG26" s="560"/>
      <c r="AH26" s="458">
        <v>6</v>
      </c>
      <c r="AI26" s="459"/>
      <c r="AJ26" s="459"/>
      <c r="AK26" s="459"/>
      <c r="AL26" s="501"/>
      <c r="AM26" s="458">
        <v>21486</v>
      </c>
      <c r="AN26" s="459"/>
      <c r="AO26" s="459"/>
      <c r="AP26" s="459"/>
      <c r="AQ26" s="459"/>
      <c r="AR26" s="501"/>
      <c r="AS26" s="458">
        <v>3581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3895</v>
      </c>
      <c r="R27" s="459"/>
      <c r="S27" s="459"/>
      <c r="T27" s="459"/>
      <c r="U27" s="459"/>
      <c r="V27" s="501"/>
      <c r="W27" s="553"/>
      <c r="X27" s="554"/>
      <c r="Y27" s="555"/>
      <c r="Z27" s="457" t="s">
        <v>171</v>
      </c>
      <c r="AA27" s="437"/>
      <c r="AB27" s="437"/>
      <c r="AC27" s="437"/>
      <c r="AD27" s="437"/>
      <c r="AE27" s="437"/>
      <c r="AF27" s="437"/>
      <c r="AG27" s="438"/>
      <c r="AH27" s="458">
        <v>13</v>
      </c>
      <c r="AI27" s="459"/>
      <c r="AJ27" s="459"/>
      <c r="AK27" s="459"/>
      <c r="AL27" s="501"/>
      <c r="AM27" s="458">
        <v>48072</v>
      </c>
      <c r="AN27" s="459"/>
      <c r="AO27" s="459"/>
      <c r="AP27" s="459"/>
      <c r="AQ27" s="459"/>
      <c r="AR27" s="501"/>
      <c r="AS27" s="458">
        <v>3698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564245</v>
      </c>
      <c r="BO27" s="527"/>
      <c r="BP27" s="527"/>
      <c r="BQ27" s="527"/>
      <c r="BR27" s="527"/>
      <c r="BS27" s="527"/>
      <c r="BT27" s="527"/>
      <c r="BU27" s="528"/>
      <c r="BV27" s="526">
        <v>563287</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3420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3037716</v>
      </c>
      <c r="BO28" s="371"/>
      <c r="BP28" s="371"/>
      <c r="BQ28" s="371"/>
      <c r="BR28" s="371"/>
      <c r="BS28" s="371"/>
      <c r="BT28" s="371"/>
      <c r="BU28" s="372"/>
      <c r="BV28" s="370">
        <v>2860276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16</v>
      </c>
      <c r="M29" s="459"/>
      <c r="N29" s="459"/>
      <c r="O29" s="459"/>
      <c r="P29" s="501"/>
      <c r="Q29" s="458">
        <v>3230</v>
      </c>
      <c r="R29" s="459"/>
      <c r="S29" s="459"/>
      <c r="T29" s="459"/>
      <c r="U29" s="459"/>
      <c r="V29" s="501"/>
      <c r="W29" s="556"/>
      <c r="X29" s="557"/>
      <c r="Y29" s="558"/>
      <c r="Z29" s="457" t="s">
        <v>177</v>
      </c>
      <c r="AA29" s="437"/>
      <c r="AB29" s="437"/>
      <c r="AC29" s="437"/>
      <c r="AD29" s="437"/>
      <c r="AE29" s="437"/>
      <c r="AF29" s="437"/>
      <c r="AG29" s="438"/>
      <c r="AH29" s="458">
        <v>262</v>
      </c>
      <c r="AI29" s="459"/>
      <c r="AJ29" s="459"/>
      <c r="AK29" s="459"/>
      <c r="AL29" s="501"/>
      <c r="AM29" s="458">
        <v>909114</v>
      </c>
      <c r="AN29" s="459"/>
      <c r="AO29" s="459"/>
      <c r="AP29" s="459"/>
      <c r="AQ29" s="459"/>
      <c r="AR29" s="501"/>
      <c r="AS29" s="458">
        <v>3470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392377</v>
      </c>
      <c r="BO29" s="408"/>
      <c r="BP29" s="408"/>
      <c r="BQ29" s="408"/>
      <c r="BR29" s="408"/>
      <c r="BS29" s="408"/>
      <c r="BT29" s="408"/>
      <c r="BU29" s="409"/>
      <c r="BV29" s="407">
        <v>170411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4494107</v>
      </c>
      <c r="BO30" s="527"/>
      <c r="BP30" s="527"/>
      <c r="BQ30" s="527"/>
      <c r="BR30" s="527"/>
      <c r="BS30" s="527"/>
      <c r="BT30" s="527"/>
      <c r="BU30" s="528"/>
      <c r="BV30" s="526">
        <v>4369909</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大分県交通災害共済組合（交通災害共済事業会計）</v>
      </c>
      <c r="BZ34" s="598"/>
      <c r="CA34" s="598"/>
      <c r="CB34" s="598"/>
      <c r="CC34" s="598"/>
      <c r="CD34" s="598"/>
      <c r="CE34" s="598"/>
      <c r="CF34" s="598"/>
      <c r="CG34" s="598"/>
      <c r="CH34" s="598"/>
      <c r="CI34" s="598"/>
      <c r="CJ34" s="598"/>
      <c r="CK34" s="598"/>
      <c r="CL34" s="598"/>
      <c r="CM34" s="598"/>
      <c r="CN34" s="169"/>
      <c r="CO34" s="597">
        <f>IF(CQ34="","",MAX(C34:D43,U34:V43,AM34:AN43,BE34:BF43,BW34:BX43)+1)</f>
        <v>20</v>
      </c>
      <c r="CP34" s="597"/>
      <c r="CQ34" s="598" t="str">
        <f>IF('各会計、関係団体の財政状況及び健全化判断比率'!BS7="","",'各会計、関係団体の財政状況及び健全化判断比率'!BS7)</f>
        <v>杵築市総合振興センター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ケーブルテレビ事業特別会計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工業用水道事業会計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杵築速見環境浄化組合</v>
      </c>
      <c r="BZ35" s="598"/>
      <c r="CA35" s="598"/>
      <c r="CB35" s="598"/>
      <c r="CC35" s="598"/>
      <c r="CD35" s="598"/>
      <c r="CE35" s="598"/>
      <c r="CF35" s="598"/>
      <c r="CG35" s="598"/>
      <c r="CH35" s="598"/>
      <c r="CI35" s="598"/>
      <c r="CJ35" s="598"/>
      <c r="CK35" s="598"/>
      <c r="CL35" s="598"/>
      <c r="CM35" s="598"/>
      <c r="CN35" s="169"/>
      <c r="CO35" s="597">
        <f t="shared" ref="CO35:CO43" si="3">IF(CQ35="","",CO34+1)</f>
        <v>21</v>
      </c>
      <c r="CP35" s="597"/>
      <c r="CQ35" s="598" t="str">
        <f>IF('各会計、関係団体の財政状況及び健全化判断比率'!BS8="","",'各会計、関係団体の財政状況及び健全化判断比率'!BS8)</f>
        <v>杵築市地域活性化センター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別杵速見地域広域市町村圏事務組合（一般会計）</v>
      </c>
      <c r="BZ36" s="598"/>
      <c r="CA36" s="598"/>
      <c r="CB36" s="598"/>
      <c r="CC36" s="598"/>
      <c r="CD36" s="598"/>
      <c r="CE36" s="598"/>
      <c r="CF36" s="598"/>
      <c r="CG36" s="598"/>
      <c r="CH36" s="598"/>
      <c r="CI36" s="598"/>
      <c r="CJ36" s="598"/>
      <c r="CK36" s="598"/>
      <c r="CL36" s="598"/>
      <c r="CM36" s="598"/>
      <c r="CN36" s="169"/>
      <c r="CO36" s="597">
        <f t="shared" si="3"/>
        <v>22</v>
      </c>
      <c r="CP36" s="597"/>
      <c r="CQ36" s="598" t="str">
        <f>IF('各会計、関係団体の財政状況及び健全化判断比率'!BS9="","",'各会計、関係団体の財政状況及び健全化判断比率'!BS9)</f>
        <v>きっとすき</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9</v>
      </c>
      <c r="AN37" s="597"/>
      <c r="AO37" s="598" t="str">
        <f>IF('各会計、関係団体の財政状況及び健全化判断比率'!B34="","",'各会計、関係団体の財政状況及び健全化判断比率'!B34)</f>
        <v>山香病院事業会計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別杵速見地域広域市町村圏事務組合（秋草葬祭場事業特別会計）</v>
      </c>
      <c r="BZ37" s="598"/>
      <c r="CA37" s="598"/>
      <c r="CB37" s="598"/>
      <c r="CC37" s="598"/>
      <c r="CD37" s="598"/>
      <c r="CE37" s="598"/>
      <c r="CF37" s="598"/>
      <c r="CG37" s="598"/>
      <c r="CH37" s="598"/>
      <c r="CI37" s="598"/>
      <c r="CJ37" s="598"/>
      <c r="CK37" s="598"/>
      <c r="CL37" s="598"/>
      <c r="CM37" s="598"/>
      <c r="CN37" s="169"/>
      <c r="CO37" s="597">
        <f t="shared" si="3"/>
        <v>23</v>
      </c>
      <c r="CP37" s="597"/>
      <c r="CQ37" s="598" t="str">
        <f>IF('各会計、関係団体の財政状況及び健全化判断比率'!BS10="","",'各会計、関係団体の財政状況及び健全化判断比率'!BS10)</f>
        <v>大分県農業農村振興公社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別杵速見地域広域市町村圏事務組合（藤ヶ谷清掃センター事業特別会計）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別杵速見地域広域市町村圏事務組合（介護認定審査会事業特別会計）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別杵速見地域広域市町村圏事務組合（普通会計）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杵築速見消防組合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18</v>
      </c>
      <c r="BX42" s="597"/>
      <c r="BY42" s="598" t="str">
        <f>IF('各会計、関係団体の財政状況及び健全化判断比率'!B76="","",'各会計、関係団体の財政状況及び健全化判断比率'!B76)</f>
        <v>大分県市町村会館管理組合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19</v>
      </c>
      <c r="BX43" s="597"/>
      <c r="BY43" s="598" t="str">
        <f>IF('各会計、関係団体の財政状況及び健全化判断比率'!B77="","",'各会計、関係団体の財政状況及び健全化判断比率'!B77)</f>
        <v>大分県後期高齢者医療広域連合（普通会計）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jrVpGUmKGnYU4MI3JWBhaVUrj2WcQNuy7ymNWGFTWS/ak9bCGb3+sYLCKvAmUTbv4EvkxcPLKj+EeCpLGEe7yQ==" saltValue="4L+s9k8DHsGLDD/Uo3PZr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532</v>
      </c>
      <c r="D34" s="1151"/>
      <c r="E34" s="1152"/>
      <c r="F34" s="32">
        <v>13.25</v>
      </c>
      <c r="G34" s="33">
        <v>15.68</v>
      </c>
      <c r="H34" s="33">
        <v>18.86</v>
      </c>
      <c r="I34" s="33">
        <v>21.32</v>
      </c>
      <c r="J34" s="34">
        <v>21.8</v>
      </c>
      <c r="K34" s="22"/>
      <c r="L34" s="22"/>
      <c r="M34" s="22"/>
      <c r="N34" s="22"/>
      <c r="O34" s="22"/>
      <c r="P34" s="22"/>
    </row>
    <row r="35" spans="1:16" ht="39" customHeight="1" x14ac:dyDescent="0.15">
      <c r="A35" s="22"/>
      <c r="B35" s="35"/>
      <c r="C35" s="1145" t="s">
        <v>533</v>
      </c>
      <c r="D35" s="1146"/>
      <c r="E35" s="1147"/>
      <c r="F35" s="36">
        <v>3.86</v>
      </c>
      <c r="G35" s="37">
        <v>5.04</v>
      </c>
      <c r="H35" s="37">
        <v>4.46</v>
      </c>
      <c r="I35" s="37">
        <v>3.06</v>
      </c>
      <c r="J35" s="38">
        <v>3.89</v>
      </c>
      <c r="K35" s="22"/>
      <c r="L35" s="22"/>
      <c r="M35" s="22"/>
      <c r="N35" s="22"/>
      <c r="O35" s="22"/>
      <c r="P35" s="22"/>
    </row>
    <row r="36" spans="1:16" ht="39" customHeight="1" x14ac:dyDescent="0.15">
      <c r="A36" s="22"/>
      <c r="B36" s="35"/>
      <c r="C36" s="1145" t="s">
        <v>534</v>
      </c>
      <c r="D36" s="1146"/>
      <c r="E36" s="1147"/>
      <c r="F36" s="36">
        <v>5.0199999999999996</v>
      </c>
      <c r="G36" s="37">
        <v>3.4</v>
      </c>
      <c r="H36" s="37">
        <v>3.24</v>
      </c>
      <c r="I36" s="37">
        <v>3.34</v>
      </c>
      <c r="J36" s="38">
        <v>3.57</v>
      </c>
      <c r="K36" s="22"/>
      <c r="L36" s="22"/>
      <c r="M36" s="22"/>
      <c r="N36" s="22"/>
      <c r="O36" s="22"/>
      <c r="P36" s="22"/>
    </row>
    <row r="37" spans="1:16" ht="39" customHeight="1" x14ac:dyDescent="0.15">
      <c r="A37" s="22"/>
      <c r="B37" s="35"/>
      <c r="C37" s="1145" t="s">
        <v>535</v>
      </c>
      <c r="D37" s="1146"/>
      <c r="E37" s="1147"/>
      <c r="F37" s="36">
        <v>0.88</v>
      </c>
      <c r="G37" s="37">
        <v>1.1399999999999999</v>
      </c>
      <c r="H37" s="37">
        <v>1.22</v>
      </c>
      <c r="I37" s="37">
        <v>0.42</v>
      </c>
      <c r="J37" s="38">
        <v>0.61</v>
      </c>
      <c r="K37" s="22"/>
      <c r="L37" s="22"/>
      <c r="M37" s="22"/>
      <c r="N37" s="22"/>
      <c r="O37" s="22"/>
      <c r="P37" s="22"/>
    </row>
    <row r="38" spans="1:16" ht="39" customHeight="1" x14ac:dyDescent="0.15">
      <c r="A38" s="22"/>
      <c r="B38" s="35"/>
      <c r="C38" s="1145" t="s">
        <v>536</v>
      </c>
      <c r="D38" s="1146"/>
      <c r="E38" s="1147"/>
      <c r="F38" s="36">
        <v>0.73</v>
      </c>
      <c r="G38" s="37">
        <v>1.1299999999999999</v>
      </c>
      <c r="H38" s="37">
        <v>1.1299999999999999</v>
      </c>
      <c r="I38" s="37">
        <v>1.37</v>
      </c>
      <c r="J38" s="38">
        <v>0.39</v>
      </c>
      <c r="K38" s="22"/>
      <c r="L38" s="22"/>
      <c r="M38" s="22"/>
      <c r="N38" s="22"/>
      <c r="O38" s="22"/>
      <c r="P38" s="22"/>
    </row>
    <row r="39" spans="1:16" ht="39" customHeight="1" x14ac:dyDescent="0.15">
      <c r="A39" s="22"/>
      <c r="B39" s="35"/>
      <c r="C39" s="1145" t="s">
        <v>537</v>
      </c>
      <c r="D39" s="1146"/>
      <c r="E39" s="1147"/>
      <c r="F39" s="36">
        <v>0.35</v>
      </c>
      <c r="G39" s="37">
        <v>0.12</v>
      </c>
      <c r="H39" s="37">
        <v>0.09</v>
      </c>
      <c r="I39" s="37">
        <v>0.09</v>
      </c>
      <c r="J39" s="38">
        <v>0.19</v>
      </c>
      <c r="K39" s="22"/>
      <c r="L39" s="22"/>
      <c r="M39" s="22"/>
      <c r="N39" s="22"/>
      <c r="O39" s="22"/>
      <c r="P39" s="22"/>
    </row>
    <row r="40" spans="1:16" ht="39" customHeight="1" x14ac:dyDescent="0.15">
      <c r="A40" s="22"/>
      <c r="B40" s="35"/>
      <c r="C40" s="1145" t="s">
        <v>538</v>
      </c>
      <c r="D40" s="1146"/>
      <c r="E40" s="1147"/>
      <c r="F40" s="36">
        <v>0.05</v>
      </c>
      <c r="G40" s="37">
        <v>0.16</v>
      </c>
      <c r="H40" s="37">
        <v>0.11</v>
      </c>
      <c r="I40" s="37">
        <v>0.16</v>
      </c>
      <c r="J40" s="38">
        <v>0.13</v>
      </c>
      <c r="K40" s="22"/>
      <c r="L40" s="22"/>
      <c r="M40" s="22"/>
      <c r="N40" s="22"/>
      <c r="O40" s="22"/>
      <c r="P40" s="22"/>
    </row>
    <row r="41" spans="1:16" ht="39" customHeight="1" x14ac:dyDescent="0.15">
      <c r="A41" s="22"/>
      <c r="B41" s="35"/>
      <c r="C41" s="1145" t="s">
        <v>539</v>
      </c>
      <c r="D41" s="1146"/>
      <c r="E41" s="1147"/>
      <c r="F41" s="36">
        <v>0.13</v>
      </c>
      <c r="G41" s="37">
        <v>0.12</v>
      </c>
      <c r="H41" s="37">
        <v>0.12</v>
      </c>
      <c r="I41" s="37">
        <v>0.11</v>
      </c>
      <c r="J41" s="38">
        <v>0.1</v>
      </c>
      <c r="K41" s="22"/>
      <c r="L41" s="22"/>
      <c r="M41" s="22"/>
      <c r="N41" s="22"/>
      <c r="O41" s="22"/>
      <c r="P41" s="22"/>
    </row>
    <row r="42" spans="1:16" ht="39" customHeight="1" x14ac:dyDescent="0.15">
      <c r="A42" s="22"/>
      <c r="B42" s="39"/>
      <c r="C42" s="1145" t="s">
        <v>540</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541</v>
      </c>
      <c r="D43" s="1149"/>
      <c r="E43" s="1150"/>
      <c r="F43" s="41">
        <v>0</v>
      </c>
      <c r="G43" s="42">
        <v>0</v>
      </c>
      <c r="H43" s="42">
        <v>0.01</v>
      </c>
      <c r="I43" s="42">
        <v>0.08</v>
      </c>
      <c r="J43" s="43">
        <v>0.02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tHbTifi0mFfY8cvYR4q+ICh3Tc9d2gU9XbE9BiK0twZghyTNvL1btm1WB4uj/UTj608mMjfPvCET548CA0Cyw==" saltValue="UJJoKPHO6B76GPigP5C7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2343</v>
      </c>
      <c r="L45" s="60">
        <v>2159</v>
      </c>
      <c r="M45" s="60">
        <v>2002</v>
      </c>
      <c r="N45" s="60">
        <v>1801</v>
      </c>
      <c r="O45" s="61">
        <v>1726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400</v>
      </c>
      <c r="L48" s="64">
        <v>391</v>
      </c>
      <c r="M48" s="64">
        <v>387</v>
      </c>
      <c r="N48" s="64">
        <v>363</v>
      </c>
      <c r="O48" s="65">
        <v>349</v>
      </c>
      <c r="P48" s="48"/>
      <c r="Q48" s="48"/>
      <c r="R48" s="48"/>
      <c r="S48" s="48"/>
      <c r="T48" s="48"/>
      <c r="U48" s="48"/>
    </row>
    <row r="49" spans="1:21" ht="30.75" customHeight="1" x14ac:dyDescent="0.15">
      <c r="A49" s="48"/>
      <c r="B49" s="1155"/>
      <c r="C49" s="1156"/>
      <c r="D49" s="62"/>
      <c r="E49" s="1161" t="s">
        <v>14</v>
      </c>
      <c r="F49" s="1161"/>
      <c r="G49" s="1161"/>
      <c r="H49" s="1161"/>
      <c r="I49" s="1161"/>
      <c r="J49" s="1162"/>
      <c r="K49" s="63">
        <v>130</v>
      </c>
      <c r="L49" s="64">
        <v>119</v>
      </c>
      <c r="M49" s="64">
        <v>140</v>
      </c>
      <c r="N49" s="64">
        <v>141</v>
      </c>
      <c r="O49" s="65">
        <v>115</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2095</v>
      </c>
      <c r="L52" s="64">
        <v>2170</v>
      </c>
      <c r="M52" s="64">
        <v>2102</v>
      </c>
      <c r="N52" s="64">
        <v>2056</v>
      </c>
      <c r="O52" s="65">
        <v>1958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778</v>
      </c>
      <c r="L53" s="69">
        <v>499</v>
      </c>
      <c r="M53" s="69">
        <v>427</v>
      </c>
      <c r="N53" s="69">
        <v>249</v>
      </c>
      <c r="O53" s="70">
        <v>232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DAKtv2HFWE/PMZYLf+8BFRNH3hiOR8uJG/J36vEHciGT+jTtQ5s795EJIRtLdCyOwXOyZzV80OBwMNRZhk4wg==" saltValue="1Irn8NC/ycbT8tlD5kdk7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22714</v>
      </c>
      <c r="J41" s="344">
        <v>21509</v>
      </c>
      <c r="K41" s="344">
        <v>19568</v>
      </c>
      <c r="L41" s="344">
        <v>17997</v>
      </c>
      <c r="M41" s="345">
        <v>17453</v>
      </c>
    </row>
    <row r="42" spans="2:13" ht="27.75" customHeight="1" x14ac:dyDescent="0.15">
      <c r="B42" s="1186"/>
      <c r="C42" s="1187"/>
      <c r="D42" s="106"/>
      <c r="E42" s="1192" t="s">
        <v>32</v>
      </c>
      <c r="F42" s="1192"/>
      <c r="G42" s="1192"/>
      <c r="H42" s="1193"/>
      <c r="I42" s="346" t="s">
        <v>489</v>
      </c>
      <c r="J42" s="347" t="s">
        <v>489</v>
      </c>
      <c r="K42" s="347" t="s">
        <v>489</v>
      </c>
      <c r="L42" s="347" t="s">
        <v>489</v>
      </c>
      <c r="M42" s="348" t="s">
        <v>489</v>
      </c>
    </row>
    <row r="43" spans="2:13" ht="27.75" customHeight="1" x14ac:dyDescent="0.15">
      <c r="B43" s="1186"/>
      <c r="C43" s="1187"/>
      <c r="D43" s="106"/>
      <c r="E43" s="1192" t="s">
        <v>33</v>
      </c>
      <c r="F43" s="1192"/>
      <c r="G43" s="1192"/>
      <c r="H43" s="1193"/>
      <c r="I43" s="346">
        <v>4529</v>
      </c>
      <c r="J43" s="347">
        <v>4116</v>
      </c>
      <c r="K43" s="347">
        <v>3780</v>
      </c>
      <c r="L43" s="347">
        <v>3504</v>
      </c>
      <c r="M43" s="348">
        <v>3814</v>
      </c>
    </row>
    <row r="44" spans="2:13" ht="27.75" customHeight="1" x14ac:dyDescent="0.15">
      <c r="B44" s="1186"/>
      <c r="C44" s="1187"/>
      <c r="D44" s="106"/>
      <c r="E44" s="1192" t="s">
        <v>34</v>
      </c>
      <c r="F44" s="1192"/>
      <c r="G44" s="1192"/>
      <c r="H44" s="1193"/>
      <c r="I44" s="346">
        <v>1036</v>
      </c>
      <c r="J44" s="347">
        <v>1277</v>
      </c>
      <c r="K44" s="347">
        <v>1171</v>
      </c>
      <c r="L44" s="347">
        <v>892</v>
      </c>
      <c r="M44" s="348">
        <v>1104</v>
      </c>
    </row>
    <row r="45" spans="2:13" ht="27.75" customHeight="1" x14ac:dyDescent="0.15">
      <c r="B45" s="1186"/>
      <c r="C45" s="1187"/>
      <c r="D45" s="106"/>
      <c r="E45" s="1192" t="s">
        <v>35</v>
      </c>
      <c r="F45" s="1192"/>
      <c r="G45" s="1192"/>
      <c r="H45" s="1193"/>
      <c r="I45" s="346">
        <v>2822</v>
      </c>
      <c r="J45" s="347">
        <v>2832</v>
      </c>
      <c r="K45" s="347">
        <v>2800</v>
      </c>
      <c r="L45" s="347">
        <v>2844</v>
      </c>
      <c r="M45" s="348">
        <v>2916</v>
      </c>
    </row>
    <row r="46" spans="2:13" ht="27.75" customHeight="1" x14ac:dyDescent="0.15">
      <c r="B46" s="1186"/>
      <c r="C46" s="1187"/>
      <c r="D46" s="107"/>
      <c r="E46" s="1192" t="s">
        <v>36</v>
      </c>
      <c r="F46" s="1192"/>
      <c r="G46" s="1192"/>
      <c r="H46" s="1193"/>
      <c r="I46" s="346">
        <v>0</v>
      </c>
      <c r="J46" s="347">
        <v>0</v>
      </c>
      <c r="K46" s="347">
        <v>0</v>
      </c>
      <c r="L46" s="347" t="s">
        <v>489</v>
      </c>
      <c r="M46" s="348" t="s">
        <v>489</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4798</v>
      </c>
      <c r="J50" s="347">
        <v>6847</v>
      </c>
      <c r="K50" s="347">
        <v>6811</v>
      </c>
      <c r="L50" s="347">
        <v>6971</v>
      </c>
      <c r="M50" s="348">
        <v>7504</v>
      </c>
    </row>
    <row r="51" spans="2:13" ht="27.75" customHeight="1" x14ac:dyDescent="0.15">
      <c r="B51" s="1186"/>
      <c r="C51" s="1187"/>
      <c r="D51" s="106"/>
      <c r="E51" s="1192" t="s">
        <v>42</v>
      </c>
      <c r="F51" s="1192"/>
      <c r="G51" s="1192"/>
      <c r="H51" s="1193"/>
      <c r="I51" s="346">
        <v>3</v>
      </c>
      <c r="J51" s="347">
        <v>2</v>
      </c>
      <c r="K51" s="347">
        <v>1</v>
      </c>
      <c r="L51" s="347" t="s">
        <v>489</v>
      </c>
      <c r="M51" s="348" t="s">
        <v>489</v>
      </c>
    </row>
    <row r="52" spans="2:13" ht="27.75" customHeight="1" x14ac:dyDescent="0.15">
      <c r="B52" s="1188"/>
      <c r="C52" s="1189"/>
      <c r="D52" s="106"/>
      <c r="E52" s="1192" t="s">
        <v>43</v>
      </c>
      <c r="F52" s="1192"/>
      <c r="G52" s="1192"/>
      <c r="H52" s="1193"/>
      <c r="I52" s="346">
        <v>23890</v>
      </c>
      <c r="J52" s="347">
        <v>22824</v>
      </c>
      <c r="K52" s="347">
        <v>21472</v>
      </c>
      <c r="L52" s="347">
        <v>20192</v>
      </c>
      <c r="M52" s="348">
        <v>19505</v>
      </c>
    </row>
    <row r="53" spans="2:13" ht="27.75" customHeight="1" thickBot="1" x14ac:dyDescent="0.2">
      <c r="B53" s="1199" t="s">
        <v>19</v>
      </c>
      <c r="C53" s="1200"/>
      <c r="D53" s="110"/>
      <c r="E53" s="1201" t="s">
        <v>44</v>
      </c>
      <c r="F53" s="1201"/>
      <c r="G53" s="1201"/>
      <c r="H53" s="1202"/>
      <c r="I53" s="349">
        <v>2410</v>
      </c>
      <c r="J53" s="350">
        <v>62</v>
      </c>
      <c r="K53" s="350">
        <v>-965</v>
      </c>
      <c r="L53" s="350">
        <v>-1926</v>
      </c>
      <c r="M53" s="351">
        <v>-1722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Edoe/sB3UeJrZPQrwDK2aawuMnaObNO7SGc9ykkAg3YrZe0sLnOX56mEKZ7qdCpNtBsjp7I1M71neQJXnu2RmQ==" saltValue="c/74slpy/O4yNzkkluDS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2598</v>
      </c>
      <c r="G55" s="352">
        <v>2860</v>
      </c>
      <c r="H55" s="353">
        <v>3038</v>
      </c>
    </row>
    <row r="56" spans="2:8" ht="52.5" customHeight="1" x14ac:dyDescent="0.15">
      <c r="B56" s="122"/>
      <c r="C56" s="1213" t="s">
        <v>47</v>
      </c>
      <c r="D56" s="1213"/>
      <c r="E56" s="1214"/>
      <c r="F56" s="354">
        <v>173</v>
      </c>
      <c r="G56" s="354">
        <v>170</v>
      </c>
      <c r="H56" s="355">
        <v>392</v>
      </c>
    </row>
    <row r="57" spans="2:8" ht="53.25" customHeight="1" x14ac:dyDescent="0.15">
      <c r="B57" s="122"/>
      <c r="C57" s="1215" t="s">
        <v>48</v>
      </c>
      <c r="D57" s="1215"/>
      <c r="E57" s="1216"/>
      <c r="F57" s="356">
        <v>4558</v>
      </c>
      <c r="G57" s="356">
        <v>4370</v>
      </c>
      <c r="H57" s="357">
        <v>4494</v>
      </c>
    </row>
    <row r="58" spans="2:8" ht="45.75" customHeight="1" x14ac:dyDescent="0.15">
      <c r="B58" s="123"/>
      <c r="C58" s="1203" t="s">
        <v>566</v>
      </c>
      <c r="D58" s="1204"/>
      <c r="E58" s="1205"/>
      <c r="F58" s="358">
        <v>1353</v>
      </c>
      <c r="G58" s="358">
        <v>1355</v>
      </c>
      <c r="H58" s="359">
        <v>1360</v>
      </c>
    </row>
    <row r="59" spans="2:8" ht="45.75" customHeight="1" x14ac:dyDescent="0.15">
      <c r="B59" s="123"/>
      <c r="C59" s="1203" t="s">
        <v>567</v>
      </c>
      <c r="D59" s="1204"/>
      <c r="E59" s="1205"/>
      <c r="F59" s="358">
        <v>890</v>
      </c>
      <c r="G59" s="358">
        <v>747</v>
      </c>
      <c r="H59" s="359">
        <v>911</v>
      </c>
    </row>
    <row r="60" spans="2:8" ht="45.75" customHeight="1" x14ac:dyDescent="0.15">
      <c r="B60" s="123"/>
      <c r="C60" s="1203" t="s">
        <v>568</v>
      </c>
      <c r="D60" s="1204"/>
      <c r="E60" s="1205"/>
      <c r="F60" s="358">
        <v>618</v>
      </c>
      <c r="G60" s="358">
        <v>604</v>
      </c>
      <c r="H60" s="359">
        <v>606</v>
      </c>
    </row>
    <row r="61" spans="2:8" ht="45.75" customHeight="1" x14ac:dyDescent="0.15">
      <c r="B61" s="123"/>
      <c r="C61" s="1203" t="s">
        <v>569</v>
      </c>
      <c r="D61" s="1204"/>
      <c r="E61" s="1205"/>
      <c r="F61" s="358">
        <v>549</v>
      </c>
      <c r="G61" s="358">
        <v>467</v>
      </c>
      <c r="H61" s="359">
        <v>412</v>
      </c>
    </row>
    <row r="62" spans="2:8" ht="45.75" customHeight="1" thickBot="1" x14ac:dyDescent="0.2">
      <c r="B62" s="124"/>
      <c r="C62" s="1206" t="s">
        <v>570</v>
      </c>
      <c r="D62" s="1207"/>
      <c r="E62" s="1208"/>
      <c r="F62" s="360">
        <v>430</v>
      </c>
      <c r="G62" s="360">
        <v>448</v>
      </c>
      <c r="H62" s="361">
        <v>399</v>
      </c>
    </row>
    <row r="63" spans="2:8" ht="52.5" customHeight="1" thickBot="1" x14ac:dyDescent="0.2">
      <c r="B63" s="125"/>
      <c r="C63" s="1209" t="s">
        <v>49</v>
      </c>
      <c r="D63" s="1209"/>
      <c r="E63" s="1210"/>
      <c r="F63" s="362">
        <v>7329</v>
      </c>
      <c r="G63" s="362">
        <v>7401</v>
      </c>
      <c r="H63" s="363">
        <v>7924</v>
      </c>
    </row>
    <row r="64" spans="2:8" x14ac:dyDescent="0.15"/>
  </sheetData>
  <sheetProtection algorithmName="SHA-512" hashValue="6dHuMtq4HrNB0qlKlzitpWCuw13umiqslsSkGg4gqxLeLtJW71I8SYH/5b3v8OySgFoOt4MwsszxtkYUtNzD7w==" saltValue="Wa9GZ3oI780r6nJfH3uL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131240</v>
      </c>
      <c r="E3" s="144"/>
      <c r="F3" s="145">
        <v>128523</v>
      </c>
      <c r="G3" s="146"/>
      <c r="H3" s="147"/>
    </row>
    <row r="4" spans="1:8" x14ac:dyDescent="0.15">
      <c r="A4" s="148"/>
      <c r="B4" s="149"/>
      <c r="C4" s="150"/>
      <c r="D4" s="151">
        <v>59658</v>
      </c>
      <c r="E4" s="152"/>
      <c r="F4" s="153">
        <v>56792</v>
      </c>
      <c r="G4" s="154"/>
      <c r="H4" s="155"/>
    </row>
    <row r="5" spans="1:8" x14ac:dyDescent="0.15">
      <c r="A5" s="136" t="s">
        <v>521</v>
      </c>
      <c r="B5" s="141"/>
      <c r="C5" s="142"/>
      <c r="D5" s="143">
        <v>46516</v>
      </c>
      <c r="E5" s="144"/>
      <c r="F5" s="145">
        <v>96469</v>
      </c>
      <c r="G5" s="146"/>
      <c r="H5" s="147"/>
    </row>
    <row r="6" spans="1:8" x14ac:dyDescent="0.15">
      <c r="A6" s="148"/>
      <c r="B6" s="149"/>
      <c r="C6" s="150"/>
      <c r="D6" s="151">
        <v>18072</v>
      </c>
      <c r="E6" s="152"/>
      <c r="F6" s="153">
        <v>49775</v>
      </c>
      <c r="G6" s="154"/>
      <c r="H6" s="155"/>
    </row>
    <row r="7" spans="1:8" x14ac:dyDescent="0.15">
      <c r="A7" s="136" t="s">
        <v>522</v>
      </c>
      <c r="B7" s="141"/>
      <c r="C7" s="142"/>
      <c r="D7" s="143">
        <v>46941</v>
      </c>
      <c r="E7" s="144"/>
      <c r="F7" s="145">
        <v>85743</v>
      </c>
      <c r="G7" s="146"/>
      <c r="H7" s="147"/>
    </row>
    <row r="8" spans="1:8" x14ac:dyDescent="0.15">
      <c r="A8" s="148"/>
      <c r="B8" s="149"/>
      <c r="C8" s="150"/>
      <c r="D8" s="151">
        <v>17545</v>
      </c>
      <c r="E8" s="152"/>
      <c r="F8" s="153">
        <v>45231</v>
      </c>
      <c r="G8" s="154"/>
      <c r="H8" s="155"/>
    </row>
    <row r="9" spans="1:8" x14ac:dyDescent="0.15">
      <c r="A9" s="136" t="s">
        <v>523</v>
      </c>
      <c r="B9" s="141"/>
      <c r="C9" s="142"/>
      <c r="D9" s="143">
        <v>55893</v>
      </c>
      <c r="E9" s="144"/>
      <c r="F9" s="145">
        <v>92509</v>
      </c>
      <c r="G9" s="146"/>
      <c r="H9" s="147"/>
    </row>
    <row r="10" spans="1:8" x14ac:dyDescent="0.15">
      <c r="A10" s="148"/>
      <c r="B10" s="149"/>
      <c r="C10" s="150"/>
      <c r="D10" s="151">
        <v>29607</v>
      </c>
      <c r="E10" s="152"/>
      <c r="F10" s="153">
        <v>52274</v>
      </c>
      <c r="G10" s="154"/>
      <c r="H10" s="155"/>
    </row>
    <row r="11" spans="1:8" x14ac:dyDescent="0.15">
      <c r="A11" s="136" t="s">
        <v>524</v>
      </c>
      <c r="B11" s="141"/>
      <c r="C11" s="142"/>
      <c r="D11" s="143">
        <v>64963</v>
      </c>
      <c r="E11" s="144"/>
      <c r="F11" s="145">
        <v>98544</v>
      </c>
      <c r="G11" s="146"/>
      <c r="H11" s="147"/>
    </row>
    <row r="12" spans="1:8" x14ac:dyDescent="0.15">
      <c r="A12" s="148"/>
      <c r="B12" s="149"/>
      <c r="C12" s="156"/>
      <c r="D12" s="151">
        <v>28519</v>
      </c>
      <c r="E12" s="152"/>
      <c r="F12" s="153">
        <v>55816</v>
      </c>
      <c r="G12" s="154"/>
      <c r="H12" s="155"/>
    </row>
    <row r="13" spans="1:8" x14ac:dyDescent="0.15">
      <c r="A13" s="136"/>
      <c r="B13" s="141"/>
      <c r="C13" s="157"/>
      <c r="D13" s="158">
        <v>69111</v>
      </c>
      <c r="E13" s="159"/>
      <c r="F13" s="160">
        <v>100358</v>
      </c>
      <c r="G13" s="161"/>
      <c r="H13" s="147"/>
    </row>
    <row r="14" spans="1:8" x14ac:dyDescent="0.15">
      <c r="A14" s="148"/>
      <c r="B14" s="149"/>
      <c r="C14" s="150"/>
      <c r="D14" s="151">
        <v>30680</v>
      </c>
      <c r="E14" s="152"/>
      <c r="F14" s="153">
        <v>51978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4.22</v>
      </c>
      <c r="C19" s="162">
        <f>ROUND(VALUE(SUBSTITUTE(実質収支比率等に係る経年分析!G$48,"▲","-")),2)</f>
        <v>5.17</v>
      </c>
      <c r="D19" s="162">
        <f>ROUND(VALUE(SUBSTITUTE(実質収支比率等に係る経年分析!H$48,"▲","-")),2)</f>
        <v>4.5599999999999996</v>
      </c>
      <c r="E19" s="162">
        <f>ROUND(VALUE(SUBSTITUTE(実質収支比率等に係る経年分析!I$48,"▲","-")),2)</f>
        <v>3.16</v>
      </c>
      <c r="F19" s="162">
        <f>ROUND(VALUE(SUBSTITUTE(実質収支比率等に係る経年分析!J$48,"▲","-")),2)</f>
        <v>4.09</v>
      </c>
    </row>
    <row r="20" spans="1:11" x14ac:dyDescent="0.15">
      <c r="A20" s="162" t="s">
        <v>53</v>
      </c>
      <c r="B20" s="162">
        <f>ROUND(VALUE(SUBSTITUTE(実質収支比率等に係る経年分析!F$47,"▲","-")),2)</f>
        <v>19.96</v>
      </c>
      <c r="C20" s="162">
        <f>ROUND(VALUE(SUBSTITUTE(実質収支比率等に係る経年分析!G$47,"▲","-")),2)</f>
        <v>20.98</v>
      </c>
      <c r="D20" s="162">
        <f>ROUND(VALUE(SUBSTITUTE(実質収支比率等に係る経年分析!H$47,"▲","-")),2)</f>
        <v>24.55</v>
      </c>
      <c r="E20" s="162">
        <f>ROUND(VALUE(SUBSTITUTE(実質収支比率等に係る経年分析!I$47,"▲","-")),2)</f>
        <v>27</v>
      </c>
      <c r="F20" s="162">
        <f>ROUND(VALUE(SUBSTITUTE(実質収支比率等に係る経年分析!J$47,"▲","-")),2)</f>
        <v>28.33</v>
      </c>
    </row>
    <row r="21" spans="1:11" x14ac:dyDescent="0.15">
      <c r="A21" s="162" t="s">
        <v>54</v>
      </c>
      <c r="B21" s="162">
        <f>IF(ISNUMBER(VALUE(SUBSTITUTE(実質収支比率等に係る経年分析!F$49,"▲","-"))),ROUND(VALUE(SUBSTITUTE(実質収支比率等に係る経年分析!F$49,"▲","-")),2),NA())</f>
        <v>18.84</v>
      </c>
      <c r="C21" s="162">
        <f>IF(ISNUMBER(VALUE(SUBSTITUTE(実質収支比率等に係る経年分析!G$49,"▲","-"))),ROUND(VALUE(SUBSTITUTE(実質収支比率等に係る経年分析!G$49,"▲","-")),2),NA())</f>
        <v>7.77</v>
      </c>
      <c r="D21" s="162">
        <f>IF(ISNUMBER(VALUE(SUBSTITUTE(実質収支比率等に係る経年分析!H$49,"▲","-"))),ROUND(VALUE(SUBSTITUTE(実質収支比率等に係る経年分析!H$49,"▲","-")),2),NA())</f>
        <v>9.59</v>
      </c>
      <c r="E21" s="162">
        <f>IF(ISNUMBER(VALUE(SUBSTITUTE(実質収支比率等に係る経年分析!I$49,"▲","-"))),ROUND(VALUE(SUBSTITUTE(実質収支比率等に係る経年分析!I$49,"▲","-")),2),NA())</f>
        <v>6.55</v>
      </c>
      <c r="F21" s="162">
        <f>IF(ISNUMBER(VALUE(SUBSTITUTE(実質収支比率等に係る経年分析!J$49,"▲","-"))),ROUND(VALUE(SUBSTITUTE(実質収支比率等に係る経年分析!J$49,"▲","-")),2),NA())</f>
        <v>2.62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0.08</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0.02</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工業用水道事業会計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v>
      </c>
    </row>
    <row r="30" spans="1:11" x14ac:dyDescent="0.15">
      <c r="A30" s="163" t="str">
        <f>IF(連結実質赤字比率に係る赤字・黒字の構成分析!C$40="",NA(),連結実質赤字比率に係る赤字・黒字の構成分析!C$40)</f>
        <v>下水道事業会計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0.13</v>
      </c>
    </row>
    <row r="31" spans="1:11" x14ac:dyDescent="0.15">
      <c r="A31" s="163" t="str">
        <f>IF(連結実質赤字比率に係る赤字・黒字の構成分析!C$39="",NA(),連結実質赤字比率に係る赤字・黒字の構成分析!C$39)</f>
        <v>ケーブルテレビ事業特別会計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0.19</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1.1299999999999999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1.1299999999999999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1.37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0.39</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1.1399999999999999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0.61</v>
      </c>
    </row>
    <row r="34" spans="1:16" x14ac:dyDescent="0.15">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5.0199999999999996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3.24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3.34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3.57</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3.86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5.04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4.46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3.06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3.89</v>
      </c>
    </row>
    <row r="36" spans="1:16" x14ac:dyDescent="0.15">
      <c r="A36" s="163" t="str">
        <f>IF(連結実質赤字比率に係る赤字・黒字の構成分析!C$34="",NA(),連結実質赤字比率に係る赤字・黒字の構成分析!C$34)</f>
        <v>山香病院事業会計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13.25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15.68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18.86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21.32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21.8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2095</v>
      </c>
      <c r="E42" s="164"/>
      <c r="F42" s="164"/>
      <c r="G42" s="164">
        <f>'実質公債費比率（分子）の構造'!L$52</f>
        <v>2170</v>
      </c>
      <c r="H42" s="164"/>
      <c r="I42" s="164"/>
      <c r="J42" s="164">
        <f>'実質公債費比率（分子）の構造'!M$52</f>
        <v>2102</v>
      </c>
      <c r="K42" s="164"/>
      <c r="L42" s="164"/>
      <c r="M42" s="164">
        <f>'実質公債費比率（分子）の構造'!N$52</f>
        <v>2056</v>
      </c>
      <c r="N42" s="164"/>
      <c r="O42" s="164"/>
      <c r="P42" s="164">
        <f>'実質公債費比率（分子）の構造'!O$52</f>
        <v>1958</v>
      </c>
    </row>
    <row r="43" spans="1:16" x14ac:dyDescent="0.15">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130</v>
      </c>
      <c r="C45" s="164"/>
      <c r="D45" s="164"/>
      <c r="E45" s="164">
        <f>'実質公債費比率（分子）の構造'!L$49</f>
        <v>119</v>
      </c>
      <c r="F45" s="164"/>
      <c r="G45" s="164"/>
      <c r="H45" s="164">
        <f>'実質公債費比率（分子）の構造'!M$49</f>
        <v>140</v>
      </c>
      <c r="I45" s="164"/>
      <c r="J45" s="164"/>
      <c r="K45" s="164">
        <f>'実質公債費比率（分子）の構造'!N$49</f>
        <v>141</v>
      </c>
      <c r="L45" s="164"/>
      <c r="M45" s="164"/>
      <c r="N45" s="164">
        <f>'実質公債費比率（分子）の構造'!O$49</f>
        <v>115</v>
      </c>
      <c r="O45" s="164"/>
      <c r="P45" s="164"/>
    </row>
    <row r="46" spans="1:16" x14ac:dyDescent="0.15">
      <c r="A46" s="164" t="s">
        <v>64</v>
      </c>
      <c r="B46" s="164">
        <f>'実質公債費比率（分子）の構造'!K$48</f>
        <v>400</v>
      </c>
      <c r="C46" s="164"/>
      <c r="D46" s="164"/>
      <c r="E46" s="164">
        <f>'実質公債費比率（分子）の構造'!L$48</f>
        <v>391</v>
      </c>
      <c r="F46" s="164"/>
      <c r="G46" s="164"/>
      <c r="H46" s="164">
        <f>'実質公債費比率（分子）の構造'!M$48</f>
        <v>387</v>
      </c>
      <c r="I46" s="164"/>
      <c r="J46" s="164"/>
      <c r="K46" s="164">
        <f>'実質公債費比率（分子）の構造'!N$48</f>
        <v>363</v>
      </c>
      <c r="L46" s="164"/>
      <c r="M46" s="164"/>
      <c r="N46" s="164">
        <f>'実質公債費比率（分子）の構造'!O$48</f>
        <v>349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2343</v>
      </c>
      <c r="C49" s="164"/>
      <c r="D49" s="164"/>
      <c r="E49" s="164">
        <f>'実質公債費比率（分子）の構造'!L$45</f>
        <v>2159</v>
      </c>
      <c r="F49" s="164"/>
      <c r="G49" s="164"/>
      <c r="H49" s="164">
        <f>'実質公債費比率（分子）の構造'!M$45</f>
        <v>2002</v>
      </c>
      <c r="I49" s="164"/>
      <c r="J49" s="164"/>
      <c r="K49" s="164">
        <f>'実質公債費比率（分子）の構造'!N$45</f>
        <v>1801</v>
      </c>
      <c r="L49" s="164"/>
      <c r="M49" s="164"/>
      <c r="N49" s="164">
        <f>'実質公債費比率（分子）の構造'!O$45</f>
        <v>1726</v>
      </c>
      <c r="O49" s="164"/>
      <c r="P49" s="164"/>
    </row>
    <row r="50" spans="1:16" x14ac:dyDescent="0.15">
      <c r="A50" s="164" t="s">
        <v>67</v>
      </c>
      <c r="B50" s="164" t="e">
        <f>NA()</f>
        <v>#N/A</v>
      </c>
      <c r="C50" s="164">
        <f>IF(ISNUMBER('実質公債費比率（分子）の構造'!K$53),'実質公債費比率（分子）の構造'!K$53,NA())</f>
        <v>778</v>
      </c>
      <c r="D50" s="164" t="e">
        <f>NA()</f>
        <v>#N/A</v>
      </c>
      <c r="E50" s="164" t="e">
        <f>NA()</f>
        <v>#N/A</v>
      </c>
      <c r="F50" s="164">
        <f>IF(ISNUMBER('実質公債費比率（分子）の構造'!L$53),'実質公債費比率（分子）の構造'!L$53,NA())</f>
        <v>499</v>
      </c>
      <c r="G50" s="164" t="e">
        <f>NA()</f>
        <v>#N/A</v>
      </c>
      <c r="H50" s="164" t="e">
        <f>NA()</f>
        <v>#N/A</v>
      </c>
      <c r="I50" s="164">
        <f>IF(ISNUMBER('実質公債費比率（分子）の構造'!M$53),'実質公債費比率（分子）の構造'!M$53,NA())</f>
        <v>427</v>
      </c>
      <c r="J50" s="164" t="e">
        <f>NA()</f>
        <v>#N/A</v>
      </c>
      <c r="K50" s="164" t="e">
        <f>NA()</f>
        <v>#N/A</v>
      </c>
      <c r="L50" s="164">
        <f>IF(ISNUMBER('実質公債費比率（分子）の構造'!N$53),'実質公債費比率（分子）の構造'!N$53,NA())</f>
        <v>249</v>
      </c>
      <c r="M50" s="164" t="e">
        <f>NA()</f>
        <v>#N/A</v>
      </c>
      <c r="N50" s="164" t="e">
        <f>NA()</f>
        <v>#N/A</v>
      </c>
      <c r="O50" s="164">
        <f>IF(ISNUMBER('実質公債費比率（分子）の構造'!O$53),'実質公債費比率（分子）の構造'!O$53,NA())</f>
        <v>232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23890</v>
      </c>
      <c r="E56" s="163"/>
      <c r="F56" s="163"/>
      <c r="G56" s="163">
        <f>'将来負担比率（分子）の構造'!J$52</f>
        <v>22824</v>
      </c>
      <c r="H56" s="163"/>
      <c r="I56" s="163"/>
      <c r="J56" s="163">
        <f>'将来負担比率（分子）の構造'!K$52</f>
        <v>21472</v>
      </c>
      <c r="K56" s="163"/>
      <c r="L56" s="163"/>
      <c r="M56" s="163">
        <f>'将来負担比率（分子）の構造'!L$52</f>
        <v>20192</v>
      </c>
      <c r="N56" s="163"/>
      <c r="O56" s="163"/>
      <c r="P56" s="163">
        <f>'将来負担比率（分子）の構造'!M$52</f>
        <v>19505</v>
      </c>
    </row>
    <row r="57" spans="1:16" x14ac:dyDescent="0.15">
      <c r="A57" s="163" t="s">
        <v>42</v>
      </c>
      <c r="B57" s="163"/>
      <c r="C57" s="163"/>
      <c r="D57" s="163">
        <f>'将来負担比率（分子）の構造'!I$51</f>
        <v>3</v>
      </c>
      <c r="E57" s="163"/>
      <c r="F57" s="163"/>
      <c r="G57" s="163">
        <f>'将来負担比率（分子）の構造'!J$51</f>
        <v>2</v>
      </c>
      <c r="H57" s="163"/>
      <c r="I57" s="163"/>
      <c r="J57" s="163">
        <f>'将来負担比率（分子）の構造'!K$51</f>
        <v>1</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4798</v>
      </c>
      <c r="E58" s="163"/>
      <c r="F58" s="163"/>
      <c r="G58" s="163">
        <f>'将来負担比率（分子）の構造'!J$50</f>
        <v>6847</v>
      </c>
      <c r="H58" s="163"/>
      <c r="I58" s="163"/>
      <c r="J58" s="163">
        <f>'将来負担比率（分子）の構造'!K$50</f>
        <v>6811</v>
      </c>
      <c r="K58" s="163"/>
      <c r="L58" s="163"/>
      <c r="M58" s="163">
        <f>'将来負担比率（分子）の構造'!L$50</f>
        <v>6971</v>
      </c>
      <c r="N58" s="163"/>
      <c r="O58" s="163"/>
      <c r="P58" s="163">
        <f>'将来負担比率（分子）の構造'!M$50</f>
        <v>7504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0</v>
      </c>
      <c r="C61" s="163"/>
      <c r="D61" s="163"/>
      <c r="E61" s="163">
        <f>'将来負担比率（分子）の構造'!J$46</f>
        <v>0</v>
      </c>
      <c r="F61" s="163"/>
      <c r="G61" s="163"/>
      <c r="H61" s="163">
        <f>'将来負担比率（分子）の構造'!K$46</f>
        <v>0</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2822</v>
      </c>
      <c r="C62" s="163"/>
      <c r="D62" s="163"/>
      <c r="E62" s="163">
        <f>'将来負担比率（分子）の構造'!J$45</f>
        <v>2832</v>
      </c>
      <c r="F62" s="163"/>
      <c r="G62" s="163"/>
      <c r="H62" s="163">
        <f>'将来負担比率（分子）の構造'!K$45</f>
        <v>2800</v>
      </c>
      <c r="I62" s="163"/>
      <c r="J62" s="163"/>
      <c r="K62" s="163">
        <f>'将来負担比率（分子）の構造'!L$45</f>
        <v>2844</v>
      </c>
      <c r="L62" s="163"/>
      <c r="M62" s="163"/>
      <c r="N62" s="163">
        <f>'将来負担比率（分子）の構造'!M$45</f>
        <v>2916</v>
      </c>
      <c r="O62" s="163"/>
      <c r="P62" s="163"/>
    </row>
    <row r="63" spans="1:16" x14ac:dyDescent="0.15">
      <c r="A63" s="163" t="s">
        <v>34</v>
      </c>
      <c r="B63" s="163">
        <f>'将来負担比率（分子）の構造'!I$44</f>
        <v>1036</v>
      </c>
      <c r="C63" s="163"/>
      <c r="D63" s="163"/>
      <c r="E63" s="163">
        <f>'将来負担比率（分子）の構造'!J$44</f>
        <v>1277</v>
      </c>
      <c r="F63" s="163"/>
      <c r="G63" s="163"/>
      <c r="H63" s="163">
        <f>'将来負担比率（分子）の構造'!K$44</f>
        <v>1171</v>
      </c>
      <c r="I63" s="163"/>
      <c r="J63" s="163"/>
      <c r="K63" s="163">
        <f>'将来負担比率（分子）の構造'!L$44</f>
        <v>892</v>
      </c>
      <c r="L63" s="163"/>
      <c r="M63" s="163"/>
      <c r="N63" s="163">
        <f>'将来負担比率（分子）の構造'!M$44</f>
        <v>1104</v>
      </c>
      <c r="O63" s="163"/>
      <c r="P63" s="163"/>
    </row>
    <row r="64" spans="1:16" x14ac:dyDescent="0.15">
      <c r="A64" s="163" t="s">
        <v>33</v>
      </c>
      <c r="B64" s="163">
        <f>'将来負担比率（分子）の構造'!I$43</f>
        <v>4529</v>
      </c>
      <c r="C64" s="163"/>
      <c r="D64" s="163"/>
      <c r="E64" s="163">
        <f>'将来負担比率（分子）の構造'!J$43</f>
        <v>4116</v>
      </c>
      <c r="F64" s="163"/>
      <c r="G64" s="163"/>
      <c r="H64" s="163">
        <f>'将来負担比率（分子）の構造'!K$43</f>
        <v>3780</v>
      </c>
      <c r="I64" s="163"/>
      <c r="J64" s="163"/>
      <c r="K64" s="163">
        <f>'将来負担比率（分子）の構造'!L$43</f>
        <v>3504</v>
      </c>
      <c r="L64" s="163"/>
      <c r="M64" s="163"/>
      <c r="N64" s="163">
        <f>'将来負担比率（分子）の構造'!M$43</f>
        <v>3814</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22714</v>
      </c>
      <c r="C66" s="163"/>
      <c r="D66" s="163"/>
      <c r="E66" s="163">
        <f>'将来負担比率（分子）の構造'!J$41</f>
        <v>21509</v>
      </c>
      <c r="F66" s="163"/>
      <c r="G66" s="163"/>
      <c r="H66" s="163">
        <f>'将来負担比率（分子）の構造'!K$41</f>
        <v>19568</v>
      </c>
      <c r="I66" s="163"/>
      <c r="J66" s="163"/>
      <c r="K66" s="163">
        <f>'将来負担比率（分子）の構造'!L$41</f>
        <v>17997</v>
      </c>
      <c r="L66" s="163"/>
      <c r="M66" s="163"/>
      <c r="N66" s="163">
        <f>'将来負担比率（分子）の構造'!M$41</f>
        <v>17453</v>
      </c>
      <c r="O66" s="163"/>
      <c r="P66" s="163"/>
    </row>
    <row r="67" spans="1:16" x14ac:dyDescent="0.15">
      <c r="A67" s="163" t="s">
        <v>71</v>
      </c>
      <c r="B67" s="163" t="e">
        <f>NA()</f>
        <v>#N/A</v>
      </c>
      <c r="C67" s="163">
        <f>IF(ISNUMBER('将来負担比率（分子）の構造'!I$53), IF('将来負担比率（分子）の構造'!I$53 &lt; 0, 0, '将来負担比率（分子）の構造'!I$53), NA())</f>
        <v>2410</v>
      </c>
      <c r="D67" s="163" t="e">
        <f>NA()</f>
        <v>#N/A</v>
      </c>
      <c r="E67" s="163" t="e">
        <f>NA()</f>
        <v>#N/A</v>
      </c>
      <c r="F67" s="163">
        <f>IF(ISNUMBER('将来負担比率（分子）の構造'!J$53), IF('将来負担比率（分子）の構造'!J$53 &lt; 0, 0, '将来負担比率（分子）の構造'!J$53), NA())</f>
        <v>62</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2598</v>
      </c>
      <c r="C72" s="167">
        <f>基金残高に係る経年分析!G55</f>
        <v>2860</v>
      </c>
      <c r="D72" s="167">
        <f>基金残高に係る経年分析!H55</f>
        <v>3038</v>
      </c>
    </row>
    <row r="73" spans="1:16" x14ac:dyDescent="0.15">
      <c r="A73" s="166" t="s">
        <v>74</v>
      </c>
      <c r="B73" s="167">
        <f>基金残高に係る経年分析!F56</f>
        <v>173</v>
      </c>
      <c r="C73" s="167">
        <f>基金残高に係る経年分析!G56</f>
        <v>170</v>
      </c>
      <c r="D73" s="167">
        <f>基金残高に係る経年分析!H56</f>
        <v>392</v>
      </c>
    </row>
    <row r="74" spans="1:16" x14ac:dyDescent="0.15">
      <c r="A74" s="166" t="s">
        <v>75</v>
      </c>
      <c r="B74" s="167">
        <f>基金残高に係る経年分析!F57</f>
        <v>4558</v>
      </c>
      <c r="C74" s="167">
        <f>基金残高に係る経年分析!G57</f>
        <v>4370</v>
      </c>
      <c r="D74" s="167">
        <f>基金残高に係る経年分析!H57</f>
        <v>4494</v>
      </c>
    </row>
  </sheetData>
  <sheetProtection algorithmName="SHA-512" hashValue="zudzDhXyh/vnvu9Pt4pudZNsq9tDb+c5yq88U6OVi/QYJ1ODb5Y/PdJGnAtK5OwlDq9XvDy0kQGgS7tPWVdAGw==" saltValue="EhH/kaUNVc3c7NisP7uP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3064622</v>
      </c>
      <c r="S5" s="613"/>
      <c r="T5" s="613"/>
      <c r="U5" s="613"/>
      <c r="V5" s="613"/>
      <c r="W5" s="613"/>
      <c r="X5" s="613"/>
      <c r="Y5" s="614"/>
      <c r="Z5" s="615">
        <v>14.8</v>
      </c>
      <c r="AA5" s="615"/>
      <c r="AB5" s="615"/>
      <c r="AC5" s="615"/>
      <c r="AD5" s="616">
        <v>3064622</v>
      </c>
      <c r="AE5" s="616"/>
      <c r="AF5" s="616"/>
      <c r="AG5" s="616"/>
      <c r="AH5" s="616"/>
      <c r="AI5" s="616"/>
      <c r="AJ5" s="616"/>
      <c r="AK5" s="616"/>
      <c r="AL5" s="617">
        <v>28.1</v>
      </c>
      <c r="AM5" s="618"/>
      <c r="AN5" s="618"/>
      <c r="AO5" s="619"/>
      <c r="AP5" s="609" t="s">
        <v>216</v>
      </c>
      <c r="AQ5" s="610"/>
      <c r="AR5" s="610"/>
      <c r="AS5" s="610"/>
      <c r="AT5" s="610"/>
      <c r="AU5" s="610"/>
      <c r="AV5" s="610"/>
      <c r="AW5" s="610"/>
      <c r="AX5" s="610"/>
      <c r="AY5" s="610"/>
      <c r="AZ5" s="610"/>
      <c r="BA5" s="610"/>
      <c r="BB5" s="610"/>
      <c r="BC5" s="610"/>
      <c r="BD5" s="610"/>
      <c r="BE5" s="610"/>
      <c r="BF5" s="611"/>
      <c r="BG5" s="623">
        <v>3063682</v>
      </c>
      <c r="BH5" s="624"/>
      <c r="BI5" s="624"/>
      <c r="BJ5" s="624"/>
      <c r="BK5" s="624"/>
      <c r="BL5" s="624"/>
      <c r="BM5" s="624"/>
      <c r="BN5" s="625"/>
      <c r="BO5" s="626">
        <v>100</v>
      </c>
      <c r="BP5" s="626"/>
      <c r="BQ5" s="626"/>
      <c r="BR5" s="626"/>
      <c r="BS5" s="627">
        <v>45396</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259272</v>
      </c>
      <c r="S6" s="624"/>
      <c r="T6" s="624"/>
      <c r="U6" s="624"/>
      <c r="V6" s="624"/>
      <c r="W6" s="624"/>
      <c r="X6" s="624"/>
      <c r="Y6" s="625"/>
      <c r="Z6" s="626">
        <v>1.2</v>
      </c>
      <c r="AA6" s="626"/>
      <c r="AB6" s="626"/>
      <c r="AC6" s="626"/>
      <c r="AD6" s="627">
        <v>259272</v>
      </c>
      <c r="AE6" s="627"/>
      <c r="AF6" s="627"/>
      <c r="AG6" s="627"/>
      <c r="AH6" s="627"/>
      <c r="AI6" s="627"/>
      <c r="AJ6" s="627"/>
      <c r="AK6" s="627"/>
      <c r="AL6" s="628">
        <v>2.4</v>
      </c>
      <c r="AM6" s="629"/>
      <c r="AN6" s="629"/>
      <c r="AO6" s="630"/>
      <c r="AP6" s="620" t="s">
        <v>221</v>
      </c>
      <c r="AQ6" s="621"/>
      <c r="AR6" s="621"/>
      <c r="AS6" s="621"/>
      <c r="AT6" s="621"/>
      <c r="AU6" s="621"/>
      <c r="AV6" s="621"/>
      <c r="AW6" s="621"/>
      <c r="AX6" s="621"/>
      <c r="AY6" s="621"/>
      <c r="AZ6" s="621"/>
      <c r="BA6" s="621"/>
      <c r="BB6" s="621"/>
      <c r="BC6" s="621"/>
      <c r="BD6" s="621"/>
      <c r="BE6" s="621"/>
      <c r="BF6" s="622"/>
      <c r="BG6" s="623">
        <v>3063682</v>
      </c>
      <c r="BH6" s="624"/>
      <c r="BI6" s="624"/>
      <c r="BJ6" s="624"/>
      <c r="BK6" s="624"/>
      <c r="BL6" s="624"/>
      <c r="BM6" s="624"/>
      <c r="BN6" s="625"/>
      <c r="BO6" s="626">
        <v>100</v>
      </c>
      <c r="BP6" s="626"/>
      <c r="BQ6" s="626"/>
      <c r="BR6" s="626"/>
      <c r="BS6" s="627">
        <v>45396</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160992</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160992</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1092</v>
      </c>
      <c r="S7" s="624"/>
      <c r="T7" s="624"/>
      <c r="U7" s="624"/>
      <c r="V7" s="624"/>
      <c r="W7" s="624"/>
      <c r="X7" s="624"/>
      <c r="Y7" s="625"/>
      <c r="Z7" s="626">
        <v>0</v>
      </c>
      <c r="AA7" s="626"/>
      <c r="AB7" s="626"/>
      <c r="AC7" s="626"/>
      <c r="AD7" s="627">
        <v>1092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1102797</v>
      </c>
      <c r="BH7" s="624"/>
      <c r="BI7" s="624"/>
      <c r="BJ7" s="624"/>
      <c r="BK7" s="624"/>
      <c r="BL7" s="624"/>
      <c r="BM7" s="624"/>
      <c r="BN7" s="625"/>
      <c r="BO7" s="626">
        <v>36</v>
      </c>
      <c r="BP7" s="626"/>
      <c r="BQ7" s="626"/>
      <c r="BR7" s="626"/>
      <c r="BS7" s="627">
        <v>45396</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4426616</v>
      </c>
      <c r="CS7" s="624"/>
      <c r="CT7" s="624"/>
      <c r="CU7" s="624"/>
      <c r="CV7" s="624"/>
      <c r="CW7" s="624"/>
      <c r="CX7" s="624"/>
      <c r="CY7" s="625"/>
      <c r="CZ7" s="626">
        <v>22.2</v>
      </c>
      <c r="DA7" s="626"/>
      <c r="DB7" s="626"/>
      <c r="DC7" s="626"/>
      <c r="DD7" s="632">
        <v>437066</v>
      </c>
      <c r="DE7" s="624"/>
      <c r="DF7" s="624"/>
      <c r="DG7" s="624"/>
      <c r="DH7" s="624"/>
      <c r="DI7" s="624"/>
      <c r="DJ7" s="624"/>
      <c r="DK7" s="624"/>
      <c r="DL7" s="624"/>
      <c r="DM7" s="624"/>
      <c r="DN7" s="624"/>
      <c r="DO7" s="624"/>
      <c r="DP7" s="625"/>
      <c r="DQ7" s="632">
        <v>2457193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16465</v>
      </c>
      <c r="S8" s="624"/>
      <c r="T8" s="624"/>
      <c r="U8" s="624"/>
      <c r="V8" s="624"/>
      <c r="W8" s="624"/>
      <c r="X8" s="624"/>
      <c r="Y8" s="625"/>
      <c r="Z8" s="626">
        <v>0.1</v>
      </c>
      <c r="AA8" s="626"/>
      <c r="AB8" s="626"/>
      <c r="AC8" s="626"/>
      <c r="AD8" s="627">
        <v>16465</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38890</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6253327</v>
      </c>
      <c r="CS8" s="624"/>
      <c r="CT8" s="624"/>
      <c r="CU8" s="624"/>
      <c r="CV8" s="624"/>
      <c r="CW8" s="624"/>
      <c r="CX8" s="624"/>
      <c r="CY8" s="625"/>
      <c r="CZ8" s="626">
        <v>31.3</v>
      </c>
      <c r="DA8" s="626"/>
      <c r="DB8" s="626"/>
      <c r="DC8" s="626"/>
      <c r="DD8" s="632">
        <v>5259</v>
      </c>
      <c r="DE8" s="624"/>
      <c r="DF8" s="624"/>
      <c r="DG8" s="624"/>
      <c r="DH8" s="624"/>
      <c r="DI8" s="624"/>
      <c r="DJ8" s="624"/>
      <c r="DK8" s="624"/>
      <c r="DL8" s="624"/>
      <c r="DM8" s="624"/>
      <c r="DN8" s="624"/>
      <c r="DO8" s="624"/>
      <c r="DP8" s="625"/>
      <c r="DQ8" s="632">
        <v>3215120</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19342</v>
      </c>
      <c r="S9" s="624"/>
      <c r="T9" s="624"/>
      <c r="U9" s="624"/>
      <c r="V9" s="624"/>
      <c r="W9" s="624"/>
      <c r="X9" s="624"/>
      <c r="Y9" s="625"/>
      <c r="Z9" s="626">
        <v>0.1</v>
      </c>
      <c r="AA9" s="626"/>
      <c r="AB9" s="626"/>
      <c r="AC9" s="626"/>
      <c r="AD9" s="627">
        <v>19342</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833443</v>
      </c>
      <c r="BH9" s="624"/>
      <c r="BI9" s="624"/>
      <c r="BJ9" s="624"/>
      <c r="BK9" s="624"/>
      <c r="BL9" s="624"/>
      <c r="BM9" s="624"/>
      <c r="BN9" s="625"/>
      <c r="BO9" s="626">
        <v>27.2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1446763</v>
      </c>
      <c r="CS9" s="624"/>
      <c r="CT9" s="624"/>
      <c r="CU9" s="624"/>
      <c r="CV9" s="624"/>
      <c r="CW9" s="624"/>
      <c r="CX9" s="624"/>
      <c r="CY9" s="625"/>
      <c r="CZ9" s="626">
        <v>7.2</v>
      </c>
      <c r="DA9" s="626"/>
      <c r="DB9" s="626"/>
      <c r="DC9" s="626"/>
      <c r="DD9" s="632">
        <v>21434</v>
      </c>
      <c r="DE9" s="624"/>
      <c r="DF9" s="624"/>
      <c r="DG9" s="624"/>
      <c r="DH9" s="624"/>
      <c r="DI9" s="624"/>
      <c r="DJ9" s="624"/>
      <c r="DK9" s="624"/>
      <c r="DL9" s="624"/>
      <c r="DM9" s="624"/>
      <c r="DN9" s="624"/>
      <c r="DO9" s="624"/>
      <c r="DP9" s="625"/>
      <c r="DQ9" s="632">
        <v>1179975</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71575</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65466</v>
      </c>
      <c r="CS10" s="624"/>
      <c r="CT10" s="624"/>
      <c r="CU10" s="624"/>
      <c r="CV10" s="624"/>
      <c r="CW10" s="624"/>
      <c r="CX10" s="624"/>
      <c r="CY10" s="625"/>
      <c r="CZ10" s="626">
        <v>0.3</v>
      </c>
      <c r="DA10" s="626"/>
      <c r="DB10" s="626"/>
      <c r="DC10" s="626"/>
      <c r="DD10" s="632" t="s">
        <v>122</v>
      </c>
      <c r="DE10" s="624"/>
      <c r="DF10" s="624"/>
      <c r="DG10" s="624"/>
      <c r="DH10" s="624"/>
      <c r="DI10" s="624"/>
      <c r="DJ10" s="624"/>
      <c r="DK10" s="624"/>
      <c r="DL10" s="624"/>
      <c r="DM10" s="624"/>
      <c r="DN10" s="624"/>
      <c r="DO10" s="624"/>
      <c r="DP10" s="625"/>
      <c r="DQ10" s="632">
        <v>1866</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720569</v>
      </c>
      <c r="S11" s="624"/>
      <c r="T11" s="624"/>
      <c r="U11" s="624"/>
      <c r="V11" s="624"/>
      <c r="W11" s="624"/>
      <c r="X11" s="624"/>
      <c r="Y11" s="625"/>
      <c r="Z11" s="628">
        <v>3.5</v>
      </c>
      <c r="AA11" s="629"/>
      <c r="AB11" s="629"/>
      <c r="AC11" s="635"/>
      <c r="AD11" s="632">
        <v>720569</v>
      </c>
      <c r="AE11" s="624"/>
      <c r="AF11" s="624"/>
      <c r="AG11" s="624"/>
      <c r="AH11" s="624"/>
      <c r="AI11" s="624"/>
      <c r="AJ11" s="624"/>
      <c r="AK11" s="625"/>
      <c r="AL11" s="628">
        <v>6.6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158889</v>
      </c>
      <c r="BH11" s="624"/>
      <c r="BI11" s="624"/>
      <c r="BJ11" s="624"/>
      <c r="BK11" s="624"/>
      <c r="BL11" s="624"/>
      <c r="BM11" s="624"/>
      <c r="BN11" s="625"/>
      <c r="BO11" s="626">
        <v>5.2</v>
      </c>
      <c r="BP11" s="626"/>
      <c r="BQ11" s="626"/>
      <c r="BR11" s="626"/>
      <c r="BS11" s="627">
        <v>45396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1369447</v>
      </c>
      <c r="CS11" s="624"/>
      <c r="CT11" s="624"/>
      <c r="CU11" s="624"/>
      <c r="CV11" s="624"/>
      <c r="CW11" s="624"/>
      <c r="CX11" s="624"/>
      <c r="CY11" s="625"/>
      <c r="CZ11" s="626">
        <v>6.9</v>
      </c>
      <c r="DA11" s="626"/>
      <c r="DB11" s="626"/>
      <c r="DC11" s="626"/>
      <c r="DD11" s="632">
        <v>569106</v>
      </c>
      <c r="DE11" s="624"/>
      <c r="DF11" s="624"/>
      <c r="DG11" s="624"/>
      <c r="DH11" s="624"/>
      <c r="DI11" s="624"/>
      <c r="DJ11" s="624"/>
      <c r="DK11" s="624"/>
      <c r="DL11" s="624"/>
      <c r="DM11" s="624"/>
      <c r="DN11" s="624"/>
      <c r="DO11" s="624"/>
      <c r="DP11" s="625"/>
      <c r="DQ11" s="632">
        <v>506891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21390</v>
      </c>
      <c r="S12" s="624"/>
      <c r="T12" s="624"/>
      <c r="U12" s="624"/>
      <c r="V12" s="624"/>
      <c r="W12" s="624"/>
      <c r="X12" s="624"/>
      <c r="Y12" s="625"/>
      <c r="Z12" s="626">
        <v>0.1</v>
      </c>
      <c r="AA12" s="626"/>
      <c r="AB12" s="626"/>
      <c r="AC12" s="626"/>
      <c r="AD12" s="627">
        <v>21390</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1643981</v>
      </c>
      <c r="BH12" s="624"/>
      <c r="BI12" s="624"/>
      <c r="BJ12" s="624"/>
      <c r="BK12" s="624"/>
      <c r="BL12" s="624"/>
      <c r="BM12" s="624"/>
      <c r="BN12" s="625"/>
      <c r="BO12" s="626">
        <v>53.6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215166</v>
      </c>
      <c r="CS12" s="624"/>
      <c r="CT12" s="624"/>
      <c r="CU12" s="624"/>
      <c r="CV12" s="624"/>
      <c r="CW12" s="624"/>
      <c r="CX12" s="624"/>
      <c r="CY12" s="625"/>
      <c r="CZ12" s="626">
        <v>1.1000000000000001</v>
      </c>
      <c r="DA12" s="626"/>
      <c r="DB12" s="626"/>
      <c r="DC12" s="626"/>
      <c r="DD12" s="632">
        <v>15913</v>
      </c>
      <c r="DE12" s="624"/>
      <c r="DF12" s="624"/>
      <c r="DG12" s="624"/>
      <c r="DH12" s="624"/>
      <c r="DI12" s="624"/>
      <c r="DJ12" s="624"/>
      <c r="DK12" s="624"/>
      <c r="DL12" s="624"/>
      <c r="DM12" s="624"/>
      <c r="DN12" s="624"/>
      <c r="DO12" s="624"/>
      <c r="DP12" s="625"/>
      <c r="DQ12" s="632">
        <v>131918</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1642770</v>
      </c>
      <c r="BH13" s="624"/>
      <c r="BI13" s="624"/>
      <c r="BJ13" s="624"/>
      <c r="BK13" s="624"/>
      <c r="BL13" s="624"/>
      <c r="BM13" s="624"/>
      <c r="BN13" s="625"/>
      <c r="BO13" s="626">
        <v>53.6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1192352</v>
      </c>
      <c r="CS13" s="624"/>
      <c r="CT13" s="624"/>
      <c r="CU13" s="624"/>
      <c r="CV13" s="624"/>
      <c r="CW13" s="624"/>
      <c r="CX13" s="624"/>
      <c r="CY13" s="625"/>
      <c r="CZ13" s="626">
        <v>6</v>
      </c>
      <c r="DA13" s="626"/>
      <c r="DB13" s="626"/>
      <c r="DC13" s="626"/>
      <c r="DD13" s="632">
        <v>529660</v>
      </c>
      <c r="DE13" s="624"/>
      <c r="DF13" s="624"/>
      <c r="DG13" s="624"/>
      <c r="DH13" s="624"/>
      <c r="DI13" s="624"/>
      <c r="DJ13" s="624"/>
      <c r="DK13" s="624"/>
      <c r="DL13" s="624"/>
      <c r="DM13" s="624"/>
      <c r="DN13" s="624"/>
      <c r="DO13" s="624"/>
      <c r="DP13" s="625"/>
      <c r="DQ13" s="632">
        <v>575272</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130793</v>
      </c>
      <c r="BH14" s="624"/>
      <c r="BI14" s="624"/>
      <c r="BJ14" s="624"/>
      <c r="BK14" s="624"/>
      <c r="BL14" s="624"/>
      <c r="BM14" s="624"/>
      <c r="BN14" s="625"/>
      <c r="BO14" s="626">
        <v>4.3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828984</v>
      </c>
      <c r="CS14" s="624"/>
      <c r="CT14" s="624"/>
      <c r="CU14" s="624"/>
      <c r="CV14" s="624"/>
      <c r="CW14" s="624"/>
      <c r="CX14" s="624"/>
      <c r="CY14" s="625"/>
      <c r="CZ14" s="626">
        <v>4.2</v>
      </c>
      <c r="DA14" s="626"/>
      <c r="DB14" s="626"/>
      <c r="DC14" s="626"/>
      <c r="DD14" s="632">
        <v>90164</v>
      </c>
      <c r="DE14" s="624"/>
      <c r="DF14" s="624"/>
      <c r="DG14" s="624"/>
      <c r="DH14" s="624"/>
      <c r="DI14" s="624"/>
      <c r="DJ14" s="624"/>
      <c r="DK14" s="624"/>
      <c r="DL14" s="624"/>
      <c r="DM14" s="624"/>
      <c r="DN14" s="624"/>
      <c r="DO14" s="624"/>
      <c r="DP14" s="625"/>
      <c r="DQ14" s="632">
        <v>714735</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22966</v>
      </c>
      <c r="S15" s="624"/>
      <c r="T15" s="624"/>
      <c r="U15" s="624"/>
      <c r="V15" s="624"/>
      <c r="W15" s="624"/>
      <c r="X15" s="624"/>
      <c r="Y15" s="625"/>
      <c r="Z15" s="626">
        <v>0.1</v>
      </c>
      <c r="AA15" s="626"/>
      <c r="AB15" s="626"/>
      <c r="AC15" s="626"/>
      <c r="AD15" s="627">
        <v>22966</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186111</v>
      </c>
      <c r="BH15" s="624"/>
      <c r="BI15" s="624"/>
      <c r="BJ15" s="624"/>
      <c r="BK15" s="624"/>
      <c r="BL15" s="624"/>
      <c r="BM15" s="624"/>
      <c r="BN15" s="625"/>
      <c r="BO15" s="626">
        <v>6.1</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1656350</v>
      </c>
      <c r="CS15" s="624"/>
      <c r="CT15" s="624"/>
      <c r="CU15" s="624"/>
      <c r="CV15" s="624"/>
      <c r="CW15" s="624"/>
      <c r="CX15" s="624"/>
      <c r="CY15" s="625"/>
      <c r="CZ15" s="626">
        <v>8.3000000000000007</v>
      </c>
      <c r="DA15" s="626"/>
      <c r="DB15" s="626"/>
      <c r="DC15" s="626"/>
      <c r="DD15" s="632">
        <v>30367</v>
      </c>
      <c r="DE15" s="624"/>
      <c r="DF15" s="624"/>
      <c r="DG15" s="624"/>
      <c r="DH15" s="624"/>
      <c r="DI15" s="624"/>
      <c r="DJ15" s="624"/>
      <c r="DK15" s="624"/>
      <c r="DL15" s="624"/>
      <c r="DM15" s="624"/>
      <c r="DN15" s="624"/>
      <c r="DO15" s="624"/>
      <c r="DP15" s="625"/>
      <c r="DQ15" s="632">
        <v>1189329</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46947</v>
      </c>
      <c r="S16" s="624"/>
      <c r="T16" s="624"/>
      <c r="U16" s="624"/>
      <c r="V16" s="624"/>
      <c r="W16" s="624"/>
      <c r="X16" s="624"/>
      <c r="Y16" s="625"/>
      <c r="Z16" s="626">
        <v>0.2</v>
      </c>
      <c r="AA16" s="626"/>
      <c r="AB16" s="626"/>
      <c r="AC16" s="626"/>
      <c r="AD16" s="627">
        <v>46947</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621562</v>
      </c>
      <c r="CS16" s="624"/>
      <c r="CT16" s="624"/>
      <c r="CU16" s="624"/>
      <c r="CV16" s="624"/>
      <c r="CW16" s="624"/>
      <c r="CX16" s="624"/>
      <c r="CY16" s="625"/>
      <c r="CZ16" s="626">
        <v>3.1</v>
      </c>
      <c r="DA16" s="626"/>
      <c r="DB16" s="626"/>
      <c r="DC16" s="626"/>
      <c r="DD16" s="632" t="s">
        <v>122</v>
      </c>
      <c r="DE16" s="624"/>
      <c r="DF16" s="624"/>
      <c r="DG16" s="624"/>
      <c r="DH16" s="624"/>
      <c r="DI16" s="624"/>
      <c r="DJ16" s="624"/>
      <c r="DK16" s="624"/>
      <c r="DL16" s="624"/>
      <c r="DM16" s="624"/>
      <c r="DN16" s="624"/>
      <c r="DO16" s="624"/>
      <c r="DP16" s="625"/>
      <c r="DQ16" s="632">
        <v>120218</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118009</v>
      </c>
      <c r="S17" s="624"/>
      <c r="T17" s="624"/>
      <c r="U17" s="624"/>
      <c r="V17" s="624"/>
      <c r="W17" s="624"/>
      <c r="X17" s="624"/>
      <c r="Y17" s="625"/>
      <c r="Z17" s="626">
        <v>0.6</v>
      </c>
      <c r="AA17" s="626"/>
      <c r="AB17" s="626"/>
      <c r="AC17" s="626"/>
      <c r="AD17" s="627">
        <v>118009</v>
      </c>
      <c r="AE17" s="627"/>
      <c r="AF17" s="627"/>
      <c r="AG17" s="627"/>
      <c r="AH17" s="627"/>
      <c r="AI17" s="627"/>
      <c r="AJ17" s="627"/>
      <c r="AK17" s="627"/>
      <c r="AL17" s="628">
        <v>1.1000000000000001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1726220</v>
      </c>
      <c r="CS17" s="624"/>
      <c r="CT17" s="624"/>
      <c r="CU17" s="624"/>
      <c r="CV17" s="624"/>
      <c r="CW17" s="624"/>
      <c r="CX17" s="624"/>
      <c r="CY17" s="625"/>
      <c r="CZ17" s="626">
        <v>8.6</v>
      </c>
      <c r="DA17" s="626"/>
      <c r="DB17" s="626"/>
      <c r="DC17" s="626"/>
      <c r="DD17" s="632" t="s">
        <v>122</v>
      </c>
      <c r="DE17" s="624"/>
      <c r="DF17" s="624"/>
      <c r="DG17" s="624"/>
      <c r="DH17" s="624"/>
      <c r="DI17" s="624"/>
      <c r="DJ17" s="624"/>
      <c r="DK17" s="624"/>
      <c r="DL17" s="624"/>
      <c r="DM17" s="624"/>
      <c r="DN17" s="624"/>
      <c r="DO17" s="624"/>
      <c r="DP17" s="625"/>
      <c r="DQ17" s="632">
        <v>1726220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16809</v>
      </c>
      <c r="S18" s="624"/>
      <c r="T18" s="624"/>
      <c r="U18" s="624"/>
      <c r="V18" s="624"/>
      <c r="W18" s="624"/>
      <c r="X18" s="624"/>
      <c r="Y18" s="625"/>
      <c r="Z18" s="626">
        <v>0.1</v>
      </c>
      <c r="AA18" s="626"/>
      <c r="AB18" s="626"/>
      <c r="AC18" s="626"/>
      <c r="AD18" s="627">
        <v>16809</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100850</v>
      </c>
      <c r="S19" s="624"/>
      <c r="T19" s="624"/>
      <c r="U19" s="624"/>
      <c r="V19" s="624"/>
      <c r="W19" s="624"/>
      <c r="X19" s="624"/>
      <c r="Y19" s="625"/>
      <c r="Z19" s="626">
        <v>0.5</v>
      </c>
      <c r="AA19" s="626"/>
      <c r="AB19" s="626"/>
      <c r="AC19" s="626"/>
      <c r="AD19" s="627">
        <v>100850</v>
      </c>
      <c r="AE19" s="627"/>
      <c r="AF19" s="627"/>
      <c r="AG19" s="627"/>
      <c r="AH19" s="627"/>
      <c r="AI19" s="627"/>
      <c r="AJ19" s="627"/>
      <c r="AK19" s="627"/>
      <c r="AL19" s="628">
        <v>0.9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940</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350</v>
      </c>
      <c r="S20" s="624"/>
      <c r="T20" s="624"/>
      <c r="U20" s="624"/>
      <c r="V20" s="624"/>
      <c r="W20" s="624"/>
      <c r="X20" s="624"/>
      <c r="Y20" s="625"/>
      <c r="Z20" s="626">
        <v>0</v>
      </c>
      <c r="AA20" s="626"/>
      <c r="AB20" s="626"/>
      <c r="AC20" s="626"/>
      <c r="AD20" s="627">
        <v>350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940</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19963245</v>
      </c>
      <c r="CS20" s="624"/>
      <c r="CT20" s="624"/>
      <c r="CU20" s="624"/>
      <c r="CV20" s="624"/>
      <c r="CW20" s="624"/>
      <c r="CX20" s="624"/>
      <c r="CY20" s="625"/>
      <c r="CZ20" s="626">
        <v>100</v>
      </c>
      <c r="DA20" s="626"/>
      <c r="DB20" s="626"/>
      <c r="DC20" s="626"/>
      <c r="DD20" s="632">
        <v>1698969</v>
      </c>
      <c r="DE20" s="624"/>
      <c r="DF20" s="624"/>
      <c r="DG20" s="624"/>
      <c r="DH20" s="624"/>
      <c r="DI20" s="624"/>
      <c r="DJ20" s="624"/>
      <c r="DK20" s="624"/>
      <c r="DL20" s="624"/>
      <c r="DM20" s="624"/>
      <c r="DN20" s="624"/>
      <c r="DO20" s="624"/>
      <c r="DP20" s="625"/>
      <c r="DQ20" s="632">
        <v>11979729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7396617</v>
      </c>
      <c r="S21" s="624"/>
      <c r="T21" s="624"/>
      <c r="U21" s="624"/>
      <c r="V21" s="624"/>
      <c r="W21" s="624"/>
      <c r="X21" s="624"/>
      <c r="Y21" s="625"/>
      <c r="Z21" s="626">
        <v>35.6</v>
      </c>
      <c r="AA21" s="626"/>
      <c r="AB21" s="626"/>
      <c r="AC21" s="626"/>
      <c r="AD21" s="627">
        <v>6597290</v>
      </c>
      <c r="AE21" s="627"/>
      <c r="AF21" s="627"/>
      <c r="AG21" s="627"/>
      <c r="AH21" s="627"/>
      <c r="AI21" s="627"/>
      <c r="AJ21" s="627"/>
      <c r="AK21" s="627"/>
      <c r="AL21" s="628">
        <v>60.5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940</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6597290</v>
      </c>
      <c r="S22" s="624"/>
      <c r="T22" s="624"/>
      <c r="U22" s="624"/>
      <c r="V22" s="624"/>
      <c r="W22" s="624"/>
      <c r="X22" s="624"/>
      <c r="Y22" s="625"/>
      <c r="Z22" s="626">
        <v>31.8</v>
      </c>
      <c r="AA22" s="626"/>
      <c r="AB22" s="626"/>
      <c r="AC22" s="626"/>
      <c r="AD22" s="627">
        <v>6597290</v>
      </c>
      <c r="AE22" s="627"/>
      <c r="AF22" s="627"/>
      <c r="AG22" s="627"/>
      <c r="AH22" s="627"/>
      <c r="AI22" s="627"/>
      <c r="AJ22" s="627"/>
      <c r="AK22" s="627"/>
      <c r="AL22" s="628">
        <v>60.5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799327</v>
      </c>
      <c r="S23" s="624"/>
      <c r="T23" s="624"/>
      <c r="U23" s="624"/>
      <c r="V23" s="624"/>
      <c r="W23" s="624"/>
      <c r="X23" s="624"/>
      <c r="Y23" s="625"/>
      <c r="Z23" s="626">
        <v>3.8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8912362</v>
      </c>
      <c r="CS24" s="613"/>
      <c r="CT24" s="613"/>
      <c r="CU24" s="613"/>
      <c r="CV24" s="613"/>
      <c r="CW24" s="613"/>
      <c r="CX24" s="613"/>
      <c r="CY24" s="614"/>
      <c r="CZ24" s="617">
        <v>44.6</v>
      </c>
      <c r="DA24" s="618"/>
      <c r="DB24" s="618"/>
      <c r="DC24" s="634"/>
      <c r="DD24" s="655">
        <v>5896963</v>
      </c>
      <c r="DE24" s="613"/>
      <c r="DF24" s="613"/>
      <c r="DG24" s="613"/>
      <c r="DH24" s="613"/>
      <c r="DI24" s="613"/>
      <c r="DJ24" s="613"/>
      <c r="DK24" s="614"/>
      <c r="DL24" s="655">
        <v>5333355</v>
      </c>
      <c r="DM24" s="613"/>
      <c r="DN24" s="613"/>
      <c r="DO24" s="613"/>
      <c r="DP24" s="613"/>
      <c r="DQ24" s="613"/>
      <c r="DR24" s="613"/>
      <c r="DS24" s="613"/>
      <c r="DT24" s="613"/>
      <c r="DU24" s="613"/>
      <c r="DV24" s="614"/>
      <c r="DW24" s="617">
        <v>48.8</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11687291</v>
      </c>
      <c r="S25" s="624"/>
      <c r="T25" s="624"/>
      <c r="U25" s="624"/>
      <c r="V25" s="624"/>
      <c r="W25" s="624"/>
      <c r="X25" s="624"/>
      <c r="Y25" s="625"/>
      <c r="Z25" s="626">
        <v>56.3</v>
      </c>
      <c r="AA25" s="626"/>
      <c r="AB25" s="626"/>
      <c r="AC25" s="626"/>
      <c r="AD25" s="627">
        <v>10887964</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3013736</v>
      </c>
      <c r="CS25" s="656"/>
      <c r="CT25" s="656"/>
      <c r="CU25" s="656"/>
      <c r="CV25" s="656"/>
      <c r="CW25" s="656"/>
      <c r="CX25" s="656"/>
      <c r="CY25" s="657"/>
      <c r="CZ25" s="628">
        <v>15.1</v>
      </c>
      <c r="DA25" s="653"/>
      <c r="DB25" s="653"/>
      <c r="DC25" s="658"/>
      <c r="DD25" s="632">
        <v>2731869</v>
      </c>
      <c r="DE25" s="656"/>
      <c r="DF25" s="656"/>
      <c r="DG25" s="656"/>
      <c r="DH25" s="656"/>
      <c r="DI25" s="656"/>
      <c r="DJ25" s="656"/>
      <c r="DK25" s="657"/>
      <c r="DL25" s="632">
        <v>2590491</v>
      </c>
      <c r="DM25" s="656"/>
      <c r="DN25" s="656"/>
      <c r="DO25" s="656"/>
      <c r="DP25" s="656"/>
      <c r="DQ25" s="656"/>
      <c r="DR25" s="656"/>
      <c r="DS25" s="656"/>
      <c r="DT25" s="656"/>
      <c r="DU25" s="656"/>
      <c r="DV25" s="657"/>
      <c r="DW25" s="628">
        <v>23.7</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2248</v>
      </c>
      <c r="S26" s="624"/>
      <c r="T26" s="624"/>
      <c r="U26" s="624"/>
      <c r="V26" s="624"/>
      <c r="W26" s="624"/>
      <c r="X26" s="624"/>
      <c r="Y26" s="625"/>
      <c r="Z26" s="626">
        <v>0</v>
      </c>
      <c r="AA26" s="626"/>
      <c r="AB26" s="626"/>
      <c r="AC26" s="626"/>
      <c r="AD26" s="627">
        <v>2248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1786317</v>
      </c>
      <c r="CS26" s="624"/>
      <c r="CT26" s="624"/>
      <c r="CU26" s="624"/>
      <c r="CV26" s="624"/>
      <c r="CW26" s="624"/>
      <c r="CX26" s="624"/>
      <c r="CY26" s="625"/>
      <c r="CZ26" s="628">
        <v>8.9</v>
      </c>
      <c r="DA26" s="653"/>
      <c r="DB26" s="653"/>
      <c r="DC26" s="658"/>
      <c r="DD26" s="632">
        <v>1662860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55460</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3064622</v>
      </c>
      <c r="BH27" s="624"/>
      <c r="BI27" s="624"/>
      <c r="BJ27" s="624"/>
      <c r="BK27" s="624"/>
      <c r="BL27" s="624"/>
      <c r="BM27" s="624"/>
      <c r="BN27" s="625"/>
      <c r="BO27" s="626">
        <v>100</v>
      </c>
      <c r="BP27" s="626"/>
      <c r="BQ27" s="626"/>
      <c r="BR27" s="626"/>
      <c r="BS27" s="627">
        <v>45396</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4172406</v>
      </c>
      <c r="CS27" s="656"/>
      <c r="CT27" s="656"/>
      <c r="CU27" s="656"/>
      <c r="CV27" s="656"/>
      <c r="CW27" s="656"/>
      <c r="CX27" s="656"/>
      <c r="CY27" s="657"/>
      <c r="CZ27" s="628">
        <v>20.9</v>
      </c>
      <c r="DA27" s="653"/>
      <c r="DB27" s="653"/>
      <c r="DC27" s="658"/>
      <c r="DD27" s="632">
        <v>1438874</v>
      </c>
      <c r="DE27" s="656"/>
      <c r="DF27" s="656"/>
      <c r="DG27" s="656"/>
      <c r="DH27" s="656"/>
      <c r="DI27" s="656"/>
      <c r="DJ27" s="656"/>
      <c r="DK27" s="657"/>
      <c r="DL27" s="632">
        <v>1016644</v>
      </c>
      <c r="DM27" s="656"/>
      <c r="DN27" s="656"/>
      <c r="DO27" s="656"/>
      <c r="DP27" s="656"/>
      <c r="DQ27" s="656"/>
      <c r="DR27" s="656"/>
      <c r="DS27" s="656"/>
      <c r="DT27" s="656"/>
      <c r="DU27" s="656"/>
      <c r="DV27" s="657"/>
      <c r="DW27" s="628">
        <v>9.3000000000000007</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415164</v>
      </c>
      <c r="S28" s="624"/>
      <c r="T28" s="624"/>
      <c r="U28" s="624"/>
      <c r="V28" s="624"/>
      <c r="W28" s="624"/>
      <c r="X28" s="624"/>
      <c r="Y28" s="625"/>
      <c r="Z28" s="626">
        <v>2</v>
      </c>
      <c r="AA28" s="626"/>
      <c r="AB28" s="626"/>
      <c r="AC28" s="626"/>
      <c r="AD28" s="627">
        <v>12149</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1726220</v>
      </c>
      <c r="CS28" s="624"/>
      <c r="CT28" s="624"/>
      <c r="CU28" s="624"/>
      <c r="CV28" s="624"/>
      <c r="CW28" s="624"/>
      <c r="CX28" s="624"/>
      <c r="CY28" s="625"/>
      <c r="CZ28" s="628">
        <v>8.6</v>
      </c>
      <c r="DA28" s="653"/>
      <c r="DB28" s="653"/>
      <c r="DC28" s="658"/>
      <c r="DD28" s="632">
        <v>1726220</v>
      </c>
      <c r="DE28" s="624"/>
      <c r="DF28" s="624"/>
      <c r="DG28" s="624"/>
      <c r="DH28" s="624"/>
      <c r="DI28" s="624"/>
      <c r="DJ28" s="624"/>
      <c r="DK28" s="625"/>
      <c r="DL28" s="632">
        <v>1726220</v>
      </c>
      <c r="DM28" s="624"/>
      <c r="DN28" s="624"/>
      <c r="DO28" s="624"/>
      <c r="DP28" s="624"/>
      <c r="DQ28" s="624"/>
      <c r="DR28" s="624"/>
      <c r="DS28" s="624"/>
      <c r="DT28" s="624"/>
      <c r="DU28" s="624"/>
      <c r="DV28" s="625"/>
      <c r="DW28" s="628">
        <v>15.8</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40610</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1726220</v>
      </c>
      <c r="CS29" s="656"/>
      <c r="CT29" s="656"/>
      <c r="CU29" s="656"/>
      <c r="CV29" s="656"/>
      <c r="CW29" s="656"/>
      <c r="CX29" s="656"/>
      <c r="CY29" s="657"/>
      <c r="CZ29" s="628">
        <v>8.6</v>
      </c>
      <c r="DA29" s="653"/>
      <c r="DB29" s="653"/>
      <c r="DC29" s="658"/>
      <c r="DD29" s="632">
        <v>1726220</v>
      </c>
      <c r="DE29" s="656"/>
      <c r="DF29" s="656"/>
      <c r="DG29" s="656"/>
      <c r="DH29" s="656"/>
      <c r="DI29" s="656"/>
      <c r="DJ29" s="656"/>
      <c r="DK29" s="657"/>
      <c r="DL29" s="632">
        <v>1726220</v>
      </c>
      <c r="DM29" s="656"/>
      <c r="DN29" s="656"/>
      <c r="DO29" s="656"/>
      <c r="DP29" s="656"/>
      <c r="DQ29" s="656"/>
      <c r="DR29" s="656"/>
      <c r="DS29" s="656"/>
      <c r="DT29" s="656"/>
      <c r="DU29" s="656"/>
      <c r="DV29" s="657"/>
      <c r="DW29" s="628">
        <v>15.8</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3001108</v>
      </c>
      <c r="S30" s="624"/>
      <c r="T30" s="624"/>
      <c r="U30" s="624"/>
      <c r="V30" s="624"/>
      <c r="W30" s="624"/>
      <c r="X30" s="624"/>
      <c r="Y30" s="625"/>
      <c r="Z30" s="626">
        <v>14.4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1674175</v>
      </c>
      <c r="CS30" s="624"/>
      <c r="CT30" s="624"/>
      <c r="CU30" s="624"/>
      <c r="CV30" s="624"/>
      <c r="CW30" s="624"/>
      <c r="CX30" s="624"/>
      <c r="CY30" s="625"/>
      <c r="CZ30" s="628">
        <v>8.4</v>
      </c>
      <c r="DA30" s="653"/>
      <c r="DB30" s="653"/>
      <c r="DC30" s="658"/>
      <c r="DD30" s="632">
        <v>1674175</v>
      </c>
      <c r="DE30" s="624"/>
      <c r="DF30" s="624"/>
      <c r="DG30" s="624"/>
      <c r="DH30" s="624"/>
      <c r="DI30" s="624"/>
      <c r="DJ30" s="624"/>
      <c r="DK30" s="625"/>
      <c r="DL30" s="632">
        <v>1674175</v>
      </c>
      <c r="DM30" s="624"/>
      <c r="DN30" s="624"/>
      <c r="DO30" s="624"/>
      <c r="DP30" s="624"/>
      <c r="DQ30" s="624"/>
      <c r="DR30" s="624"/>
      <c r="DS30" s="624"/>
      <c r="DT30" s="624"/>
      <c r="DU30" s="624"/>
      <c r="DV30" s="625"/>
      <c r="DW30" s="628">
        <v>15.3</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v>567</v>
      </c>
      <c r="S31" s="624"/>
      <c r="T31" s="624"/>
      <c r="U31" s="624"/>
      <c r="V31" s="624"/>
      <c r="W31" s="624"/>
      <c r="X31" s="624"/>
      <c r="Y31" s="625"/>
      <c r="Z31" s="626">
        <v>0</v>
      </c>
      <c r="AA31" s="626"/>
      <c r="AB31" s="626"/>
      <c r="AC31" s="626"/>
      <c r="AD31" s="627">
        <v>567</v>
      </c>
      <c r="AE31" s="627"/>
      <c r="AF31" s="627"/>
      <c r="AG31" s="627"/>
      <c r="AH31" s="627"/>
      <c r="AI31" s="627"/>
      <c r="AJ31" s="627"/>
      <c r="AK31" s="627"/>
      <c r="AL31" s="628">
        <v>0</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99.6</v>
      </c>
      <c r="BH31" s="667"/>
      <c r="BI31" s="667"/>
      <c r="BJ31" s="667"/>
      <c r="BK31" s="667"/>
      <c r="BL31" s="667"/>
      <c r="BM31" s="618">
        <v>98.9</v>
      </c>
      <c r="BN31" s="667"/>
      <c r="BO31" s="667"/>
      <c r="BP31" s="667"/>
      <c r="BQ31" s="668"/>
      <c r="BR31" s="670">
        <v>99.5</v>
      </c>
      <c r="BS31" s="667"/>
      <c r="BT31" s="667"/>
      <c r="BU31" s="667"/>
      <c r="BV31" s="667"/>
      <c r="BW31" s="667"/>
      <c r="BX31" s="618">
        <v>98.3</v>
      </c>
      <c r="BY31" s="667"/>
      <c r="BZ31" s="667"/>
      <c r="CA31" s="667"/>
      <c r="CB31" s="668"/>
      <c r="CD31" s="663"/>
      <c r="CE31" s="664"/>
      <c r="CF31" s="620" t="s">
        <v>300</v>
      </c>
      <c r="CG31" s="621"/>
      <c r="CH31" s="621"/>
      <c r="CI31" s="621"/>
      <c r="CJ31" s="621"/>
      <c r="CK31" s="621"/>
      <c r="CL31" s="621"/>
      <c r="CM31" s="621"/>
      <c r="CN31" s="621"/>
      <c r="CO31" s="621"/>
      <c r="CP31" s="621"/>
      <c r="CQ31" s="622"/>
      <c r="CR31" s="623">
        <v>52045</v>
      </c>
      <c r="CS31" s="656"/>
      <c r="CT31" s="656"/>
      <c r="CU31" s="656"/>
      <c r="CV31" s="656"/>
      <c r="CW31" s="656"/>
      <c r="CX31" s="656"/>
      <c r="CY31" s="657"/>
      <c r="CZ31" s="628">
        <v>0.3</v>
      </c>
      <c r="DA31" s="653"/>
      <c r="DB31" s="653"/>
      <c r="DC31" s="658"/>
      <c r="DD31" s="632">
        <v>52045</v>
      </c>
      <c r="DE31" s="656"/>
      <c r="DF31" s="656"/>
      <c r="DG31" s="656"/>
      <c r="DH31" s="656"/>
      <c r="DI31" s="656"/>
      <c r="DJ31" s="656"/>
      <c r="DK31" s="657"/>
      <c r="DL31" s="632">
        <v>52045</v>
      </c>
      <c r="DM31" s="656"/>
      <c r="DN31" s="656"/>
      <c r="DO31" s="656"/>
      <c r="DP31" s="656"/>
      <c r="DQ31" s="656"/>
      <c r="DR31" s="656"/>
      <c r="DS31" s="656"/>
      <c r="DT31" s="656"/>
      <c r="DU31" s="656"/>
      <c r="DV31" s="657"/>
      <c r="DW31" s="628">
        <v>0.5</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1904522</v>
      </c>
      <c r="S32" s="624"/>
      <c r="T32" s="624"/>
      <c r="U32" s="624"/>
      <c r="V32" s="624"/>
      <c r="W32" s="624"/>
      <c r="X32" s="624"/>
      <c r="Y32" s="625"/>
      <c r="Z32" s="626">
        <v>9.1999999999999993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99.8</v>
      </c>
      <c r="BH32" s="656"/>
      <c r="BI32" s="656"/>
      <c r="BJ32" s="656"/>
      <c r="BK32" s="656"/>
      <c r="BL32" s="656"/>
      <c r="BM32" s="629">
        <v>99.2</v>
      </c>
      <c r="BN32" s="656"/>
      <c r="BO32" s="656"/>
      <c r="BP32" s="656"/>
      <c r="BQ32" s="669"/>
      <c r="BR32" s="680">
        <v>99.6</v>
      </c>
      <c r="BS32" s="656"/>
      <c r="BT32" s="656"/>
      <c r="BU32" s="656"/>
      <c r="BV32" s="656"/>
      <c r="BW32" s="656"/>
      <c r="BX32" s="629">
        <v>98.7</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83892</v>
      </c>
      <c r="S33" s="624"/>
      <c r="T33" s="624"/>
      <c r="U33" s="624"/>
      <c r="V33" s="624"/>
      <c r="W33" s="624"/>
      <c r="X33" s="624"/>
      <c r="Y33" s="625"/>
      <c r="Z33" s="626">
        <v>0.4</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99.5</v>
      </c>
      <c r="BH33" s="682"/>
      <c r="BI33" s="682"/>
      <c r="BJ33" s="682"/>
      <c r="BK33" s="682"/>
      <c r="BL33" s="682"/>
      <c r="BM33" s="683">
        <v>98.5</v>
      </c>
      <c r="BN33" s="682"/>
      <c r="BO33" s="682"/>
      <c r="BP33" s="682"/>
      <c r="BQ33" s="684"/>
      <c r="BR33" s="681">
        <v>99.3</v>
      </c>
      <c r="BS33" s="682"/>
      <c r="BT33" s="682"/>
      <c r="BU33" s="682"/>
      <c r="BV33" s="682"/>
      <c r="BW33" s="682"/>
      <c r="BX33" s="683">
        <v>97.8</v>
      </c>
      <c r="BY33" s="682"/>
      <c r="BZ33" s="682"/>
      <c r="CA33" s="682"/>
      <c r="CB33" s="684"/>
      <c r="CD33" s="620" t="s">
        <v>307</v>
      </c>
      <c r="CE33" s="621"/>
      <c r="CF33" s="621"/>
      <c r="CG33" s="621"/>
      <c r="CH33" s="621"/>
      <c r="CI33" s="621"/>
      <c r="CJ33" s="621"/>
      <c r="CK33" s="621"/>
      <c r="CL33" s="621"/>
      <c r="CM33" s="621"/>
      <c r="CN33" s="621"/>
      <c r="CO33" s="621"/>
      <c r="CP33" s="621"/>
      <c r="CQ33" s="622"/>
      <c r="CR33" s="623">
        <v>8730352</v>
      </c>
      <c r="CS33" s="656"/>
      <c r="CT33" s="656"/>
      <c r="CU33" s="656"/>
      <c r="CV33" s="656"/>
      <c r="CW33" s="656"/>
      <c r="CX33" s="656"/>
      <c r="CY33" s="657"/>
      <c r="CZ33" s="628">
        <v>43.7</v>
      </c>
      <c r="DA33" s="653"/>
      <c r="DB33" s="653"/>
      <c r="DC33" s="658"/>
      <c r="DD33" s="632">
        <v>5885789</v>
      </c>
      <c r="DE33" s="656"/>
      <c r="DF33" s="656"/>
      <c r="DG33" s="656"/>
      <c r="DH33" s="656"/>
      <c r="DI33" s="656"/>
      <c r="DJ33" s="656"/>
      <c r="DK33" s="657"/>
      <c r="DL33" s="632">
        <v>4428768</v>
      </c>
      <c r="DM33" s="656"/>
      <c r="DN33" s="656"/>
      <c r="DO33" s="656"/>
      <c r="DP33" s="656"/>
      <c r="DQ33" s="656"/>
      <c r="DR33" s="656"/>
      <c r="DS33" s="656"/>
      <c r="DT33" s="656"/>
      <c r="DU33" s="656"/>
      <c r="DV33" s="657"/>
      <c r="DW33" s="628">
        <v>40.5</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769505</v>
      </c>
      <c r="S34" s="624"/>
      <c r="T34" s="624"/>
      <c r="U34" s="624"/>
      <c r="V34" s="624"/>
      <c r="W34" s="624"/>
      <c r="X34" s="624"/>
      <c r="Y34" s="625"/>
      <c r="Z34" s="626">
        <v>3.7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2983566</v>
      </c>
      <c r="CS34" s="624"/>
      <c r="CT34" s="624"/>
      <c r="CU34" s="624"/>
      <c r="CV34" s="624"/>
      <c r="CW34" s="624"/>
      <c r="CX34" s="624"/>
      <c r="CY34" s="625"/>
      <c r="CZ34" s="628">
        <v>14.9</v>
      </c>
      <c r="DA34" s="653"/>
      <c r="DB34" s="653"/>
      <c r="DC34" s="658"/>
      <c r="DD34" s="632">
        <v>1479525</v>
      </c>
      <c r="DE34" s="624"/>
      <c r="DF34" s="624"/>
      <c r="DG34" s="624"/>
      <c r="DH34" s="624"/>
      <c r="DI34" s="624"/>
      <c r="DJ34" s="624"/>
      <c r="DK34" s="625"/>
      <c r="DL34" s="632">
        <v>1366866</v>
      </c>
      <c r="DM34" s="624"/>
      <c r="DN34" s="624"/>
      <c r="DO34" s="624"/>
      <c r="DP34" s="624"/>
      <c r="DQ34" s="624"/>
      <c r="DR34" s="624"/>
      <c r="DS34" s="624"/>
      <c r="DT34" s="624"/>
      <c r="DU34" s="624"/>
      <c r="DV34" s="625"/>
      <c r="DW34" s="628">
        <v>12.5</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870508</v>
      </c>
      <c r="S35" s="624"/>
      <c r="T35" s="624"/>
      <c r="U35" s="624"/>
      <c r="V35" s="624"/>
      <c r="W35" s="624"/>
      <c r="X35" s="624"/>
      <c r="Y35" s="625"/>
      <c r="Z35" s="626">
        <v>4.2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136536</v>
      </c>
      <c r="CS35" s="656"/>
      <c r="CT35" s="656"/>
      <c r="CU35" s="656"/>
      <c r="CV35" s="656"/>
      <c r="CW35" s="656"/>
      <c r="CX35" s="656"/>
      <c r="CY35" s="657"/>
      <c r="CZ35" s="628">
        <v>0.7</v>
      </c>
      <c r="DA35" s="653"/>
      <c r="DB35" s="653"/>
      <c r="DC35" s="658"/>
      <c r="DD35" s="632">
        <v>125315</v>
      </c>
      <c r="DE35" s="656"/>
      <c r="DF35" s="656"/>
      <c r="DG35" s="656"/>
      <c r="DH35" s="656"/>
      <c r="DI35" s="656"/>
      <c r="DJ35" s="656"/>
      <c r="DK35" s="657"/>
      <c r="DL35" s="632">
        <v>125315</v>
      </c>
      <c r="DM35" s="656"/>
      <c r="DN35" s="656"/>
      <c r="DO35" s="656"/>
      <c r="DP35" s="656"/>
      <c r="DQ35" s="656"/>
      <c r="DR35" s="656"/>
      <c r="DS35" s="656"/>
      <c r="DT35" s="656"/>
      <c r="DU35" s="656"/>
      <c r="DV35" s="657"/>
      <c r="DW35" s="628">
        <v>1.1000000000000001</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498077</v>
      </c>
      <c r="S36" s="624"/>
      <c r="T36" s="624"/>
      <c r="U36" s="624"/>
      <c r="V36" s="624"/>
      <c r="W36" s="624"/>
      <c r="X36" s="624"/>
      <c r="Y36" s="625"/>
      <c r="Z36" s="626">
        <v>2.4</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2387488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66342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2441904</v>
      </c>
      <c r="CS36" s="624"/>
      <c r="CT36" s="624"/>
      <c r="CU36" s="624"/>
      <c r="CV36" s="624"/>
      <c r="CW36" s="624"/>
      <c r="CX36" s="624"/>
      <c r="CY36" s="625"/>
      <c r="CZ36" s="628">
        <v>12.2</v>
      </c>
      <c r="DA36" s="653"/>
      <c r="DB36" s="653"/>
      <c r="DC36" s="658"/>
      <c r="DD36" s="632">
        <v>1888158</v>
      </c>
      <c r="DE36" s="624"/>
      <c r="DF36" s="624"/>
      <c r="DG36" s="624"/>
      <c r="DH36" s="624"/>
      <c r="DI36" s="624"/>
      <c r="DJ36" s="624"/>
      <c r="DK36" s="625"/>
      <c r="DL36" s="632">
        <v>1625357</v>
      </c>
      <c r="DM36" s="624"/>
      <c r="DN36" s="624"/>
      <c r="DO36" s="624"/>
      <c r="DP36" s="624"/>
      <c r="DQ36" s="624"/>
      <c r="DR36" s="624"/>
      <c r="DS36" s="624"/>
      <c r="DT36" s="624"/>
      <c r="DU36" s="624"/>
      <c r="DV36" s="625"/>
      <c r="DW36" s="628">
        <v>14.9</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313349</v>
      </c>
      <c r="S37" s="624"/>
      <c r="T37" s="624"/>
      <c r="U37" s="624"/>
      <c r="V37" s="624"/>
      <c r="W37" s="624"/>
      <c r="X37" s="624"/>
      <c r="Y37" s="625"/>
      <c r="Z37" s="626">
        <v>1.5</v>
      </c>
      <c r="AA37" s="626"/>
      <c r="AB37" s="626"/>
      <c r="AC37" s="626"/>
      <c r="AD37" s="627">
        <v>445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361199</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7174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917958</v>
      </c>
      <c r="CS37" s="656"/>
      <c r="CT37" s="656"/>
      <c r="CU37" s="656"/>
      <c r="CV37" s="656"/>
      <c r="CW37" s="656"/>
      <c r="CX37" s="656"/>
      <c r="CY37" s="657"/>
      <c r="CZ37" s="628">
        <v>4.5999999999999996</v>
      </c>
      <c r="DA37" s="653"/>
      <c r="DB37" s="653"/>
      <c r="DC37" s="658"/>
      <c r="DD37" s="632">
        <v>917958</v>
      </c>
      <c r="DE37" s="656"/>
      <c r="DF37" s="656"/>
      <c r="DG37" s="656"/>
      <c r="DH37" s="656"/>
      <c r="DI37" s="656"/>
      <c r="DJ37" s="656"/>
      <c r="DK37" s="657"/>
      <c r="DL37" s="632">
        <v>899700</v>
      </c>
      <c r="DM37" s="656"/>
      <c r="DN37" s="656"/>
      <c r="DO37" s="656"/>
      <c r="DP37" s="656"/>
      <c r="DQ37" s="656"/>
      <c r="DR37" s="656"/>
      <c r="DS37" s="656"/>
      <c r="DT37" s="656"/>
      <c r="DU37" s="656"/>
      <c r="DV37" s="657"/>
      <c r="DW37" s="628">
        <v>8.1999999999999993</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1129427</v>
      </c>
      <c r="S38" s="624"/>
      <c r="T38" s="624"/>
      <c r="U38" s="624"/>
      <c r="V38" s="624"/>
      <c r="W38" s="624"/>
      <c r="X38" s="624"/>
      <c r="Y38" s="625"/>
      <c r="Z38" s="626">
        <v>5.4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270789</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3693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1667609</v>
      </c>
      <c r="CS38" s="624"/>
      <c r="CT38" s="624"/>
      <c r="CU38" s="624"/>
      <c r="CV38" s="624"/>
      <c r="CW38" s="624"/>
      <c r="CX38" s="624"/>
      <c r="CY38" s="625"/>
      <c r="CZ38" s="628">
        <v>8.4</v>
      </c>
      <c r="DA38" s="653"/>
      <c r="DB38" s="653"/>
      <c r="DC38" s="658"/>
      <c r="DD38" s="632">
        <v>1371107</v>
      </c>
      <c r="DE38" s="624"/>
      <c r="DF38" s="624"/>
      <c r="DG38" s="624"/>
      <c r="DH38" s="624"/>
      <c r="DI38" s="624"/>
      <c r="DJ38" s="624"/>
      <c r="DK38" s="625"/>
      <c r="DL38" s="632">
        <v>1260649</v>
      </c>
      <c r="DM38" s="624"/>
      <c r="DN38" s="624"/>
      <c r="DO38" s="624"/>
      <c r="DP38" s="624"/>
      <c r="DQ38" s="624"/>
      <c r="DR38" s="624"/>
      <c r="DS38" s="624"/>
      <c r="DT38" s="624"/>
      <c r="DU38" s="624"/>
      <c r="DV38" s="625"/>
      <c r="DW38" s="628">
        <v>11.5</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87891</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5509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1372365</v>
      </c>
      <c r="CS39" s="656"/>
      <c r="CT39" s="656"/>
      <c r="CU39" s="656"/>
      <c r="CV39" s="656"/>
      <c r="CW39" s="656"/>
      <c r="CX39" s="656"/>
      <c r="CY39" s="657"/>
      <c r="CZ39" s="628">
        <v>6.9</v>
      </c>
      <c r="DA39" s="653"/>
      <c r="DB39" s="653"/>
      <c r="DC39" s="658"/>
      <c r="DD39" s="632">
        <v>944581</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26227</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98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128372</v>
      </c>
      <c r="CS40" s="624"/>
      <c r="CT40" s="624"/>
      <c r="CU40" s="624"/>
      <c r="CV40" s="624"/>
      <c r="CW40" s="624"/>
      <c r="CX40" s="624"/>
      <c r="CY40" s="625"/>
      <c r="CZ40" s="628">
        <v>0.6</v>
      </c>
      <c r="DA40" s="653"/>
      <c r="DB40" s="653"/>
      <c r="DC40" s="658"/>
      <c r="DD40" s="632">
        <v>77103</v>
      </c>
      <c r="DE40" s="624"/>
      <c r="DF40" s="624"/>
      <c r="DG40" s="624"/>
      <c r="DH40" s="624"/>
      <c r="DI40" s="624"/>
      <c r="DJ40" s="624"/>
      <c r="DK40" s="625"/>
      <c r="DL40" s="632">
        <v>50581</v>
      </c>
      <c r="DM40" s="624"/>
      <c r="DN40" s="624"/>
      <c r="DO40" s="624"/>
      <c r="DP40" s="624"/>
      <c r="DQ40" s="624"/>
      <c r="DR40" s="624"/>
      <c r="DS40" s="624"/>
      <c r="DT40" s="624"/>
      <c r="DU40" s="624"/>
      <c r="DV40" s="625"/>
      <c r="DW40" s="628">
        <v>0.5</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20771728</v>
      </c>
      <c r="S41" s="696"/>
      <c r="T41" s="696"/>
      <c r="U41" s="696"/>
      <c r="V41" s="696"/>
      <c r="W41" s="696"/>
      <c r="X41" s="696"/>
      <c r="Y41" s="700"/>
      <c r="Z41" s="701">
        <v>100</v>
      </c>
      <c r="AA41" s="701"/>
      <c r="AB41" s="701"/>
      <c r="AC41" s="701"/>
      <c r="AD41" s="702">
        <v>10903373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321603</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1346006</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434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2320531</v>
      </c>
      <c r="CS42" s="656"/>
      <c r="CT42" s="656"/>
      <c r="CU42" s="656"/>
      <c r="CV42" s="656"/>
      <c r="CW42" s="656"/>
      <c r="CX42" s="656"/>
      <c r="CY42" s="657"/>
      <c r="CZ42" s="628">
        <v>11.6</v>
      </c>
      <c r="DA42" s="653"/>
      <c r="DB42" s="653"/>
      <c r="DC42" s="658"/>
      <c r="DD42" s="632">
        <v>196977</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63990</v>
      </c>
      <c r="CS43" s="656"/>
      <c r="CT43" s="656"/>
      <c r="CU43" s="656"/>
      <c r="CV43" s="656"/>
      <c r="CW43" s="656"/>
      <c r="CX43" s="656"/>
      <c r="CY43" s="657"/>
      <c r="CZ43" s="628">
        <v>0.3</v>
      </c>
      <c r="DA43" s="653"/>
      <c r="DB43" s="653"/>
      <c r="DC43" s="658"/>
      <c r="DD43" s="632">
        <v>22829</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1698969</v>
      </c>
      <c r="CS44" s="624"/>
      <c r="CT44" s="624"/>
      <c r="CU44" s="624"/>
      <c r="CV44" s="624"/>
      <c r="CW44" s="624"/>
      <c r="CX44" s="624"/>
      <c r="CY44" s="625"/>
      <c r="CZ44" s="628">
        <v>8.5</v>
      </c>
      <c r="DA44" s="629"/>
      <c r="DB44" s="629"/>
      <c r="DC44" s="635"/>
      <c r="DD44" s="632">
        <v>76759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664517</v>
      </c>
      <c r="CS45" s="656"/>
      <c r="CT45" s="656"/>
      <c r="CU45" s="656"/>
      <c r="CV45" s="656"/>
      <c r="CW45" s="656"/>
      <c r="CX45" s="656"/>
      <c r="CY45" s="657"/>
      <c r="CZ45" s="628">
        <v>3.3</v>
      </c>
      <c r="DA45" s="653"/>
      <c r="DB45" s="653"/>
      <c r="DC45" s="658"/>
      <c r="DD45" s="632">
        <v>23729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745867</v>
      </c>
      <c r="CS46" s="624"/>
      <c r="CT46" s="624"/>
      <c r="CU46" s="624"/>
      <c r="CV46" s="624"/>
      <c r="CW46" s="624"/>
      <c r="CX46" s="624"/>
      <c r="CY46" s="625"/>
      <c r="CZ46" s="628">
        <v>3.7</v>
      </c>
      <c r="DA46" s="629"/>
      <c r="DB46" s="629"/>
      <c r="DC46" s="635"/>
      <c r="DD46" s="632">
        <v>45525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621562</v>
      </c>
      <c r="CS47" s="656"/>
      <c r="CT47" s="656"/>
      <c r="CU47" s="656"/>
      <c r="CV47" s="656"/>
      <c r="CW47" s="656"/>
      <c r="CX47" s="656"/>
      <c r="CY47" s="657"/>
      <c r="CZ47" s="628">
        <v>3.1</v>
      </c>
      <c r="DA47" s="653"/>
      <c r="DB47" s="653"/>
      <c r="DC47" s="658"/>
      <c r="DD47" s="632">
        <v>120218</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19963245</v>
      </c>
      <c r="CS49" s="682"/>
      <c r="CT49" s="682"/>
      <c r="CU49" s="682"/>
      <c r="CV49" s="682"/>
      <c r="CW49" s="682"/>
      <c r="CX49" s="682"/>
      <c r="CY49" s="711"/>
      <c r="CZ49" s="703">
        <v>100</v>
      </c>
      <c r="DA49" s="712"/>
      <c r="DB49" s="712"/>
      <c r="DC49" s="713"/>
      <c r="DD49" s="714">
        <v>11979729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94SV4uqH3DOmvHk/k0qIG/uvOvb8xPWQIUfS4Utc+rgCfgXrWa4LOfwfdHydIdFuopmH/ff5k73ur6j7SBdgXg==" saltValue="4CML6prN7hcKb4+wRNOe6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20119</v>
      </c>
      <c r="R7" s="753"/>
      <c r="S7" s="753"/>
      <c r="T7" s="753"/>
      <c r="U7" s="753"/>
      <c r="V7" s="753">
        <v>19334</v>
      </c>
      <c r="W7" s="753"/>
      <c r="X7" s="753"/>
      <c r="Y7" s="753"/>
      <c r="Z7" s="753"/>
      <c r="AA7" s="753">
        <v>785</v>
      </c>
      <c r="AB7" s="753"/>
      <c r="AC7" s="753"/>
      <c r="AD7" s="753"/>
      <c r="AE7" s="754"/>
      <c r="AF7" s="755">
        <v>418</v>
      </c>
      <c r="AG7" s="756"/>
      <c r="AH7" s="756"/>
      <c r="AI7" s="756"/>
      <c r="AJ7" s="757"/>
      <c r="AK7" s="758">
        <v>852</v>
      </c>
      <c r="AL7" s="759"/>
      <c r="AM7" s="759"/>
      <c r="AN7" s="759"/>
      <c r="AO7" s="759"/>
      <c r="AP7" s="759">
        <v>15376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547</v>
      </c>
      <c r="BT7" s="747"/>
      <c r="BU7" s="747"/>
      <c r="BV7" s="747"/>
      <c r="BW7" s="747"/>
      <c r="BX7" s="747"/>
      <c r="BY7" s="747"/>
      <c r="BZ7" s="747"/>
      <c r="CA7" s="747"/>
      <c r="CB7" s="747"/>
      <c r="CC7" s="747"/>
      <c r="CD7" s="747"/>
      <c r="CE7" s="747"/>
      <c r="CF7" s="747"/>
      <c r="CG7" s="762"/>
      <c r="CH7" s="743">
        <v>57</v>
      </c>
      <c r="CI7" s="744"/>
      <c r="CJ7" s="744"/>
      <c r="CK7" s="744"/>
      <c r="CL7" s="745"/>
      <c r="CM7" s="743">
        <v>232</v>
      </c>
      <c r="CN7" s="744"/>
      <c r="CO7" s="744"/>
      <c r="CP7" s="744"/>
      <c r="CQ7" s="745"/>
      <c r="CR7" s="743">
        <v>2</v>
      </c>
      <c r="CS7" s="744"/>
      <c r="CT7" s="744"/>
      <c r="CU7" s="744"/>
      <c r="CV7" s="745"/>
      <c r="CW7" s="743" t="s">
        <v>551</v>
      </c>
      <c r="CX7" s="744"/>
      <c r="CY7" s="744"/>
      <c r="CZ7" s="744"/>
      <c r="DA7" s="745"/>
      <c r="DB7" s="743" t="s">
        <v>489</v>
      </c>
      <c r="DC7" s="744"/>
      <c r="DD7" s="744"/>
      <c r="DE7" s="744"/>
      <c r="DF7" s="745"/>
      <c r="DG7" s="743" t="s">
        <v>489</v>
      </c>
      <c r="DH7" s="744"/>
      <c r="DI7" s="744"/>
      <c r="DJ7" s="744"/>
      <c r="DK7" s="745"/>
      <c r="DL7" s="743" t="s">
        <v>489</v>
      </c>
      <c r="DM7" s="744"/>
      <c r="DN7" s="744"/>
      <c r="DO7" s="744"/>
      <c r="DP7" s="745"/>
      <c r="DQ7" s="743" t="s">
        <v>551</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715</v>
      </c>
      <c r="R8" s="784"/>
      <c r="S8" s="784"/>
      <c r="T8" s="784"/>
      <c r="U8" s="784"/>
      <c r="V8" s="784">
        <v>692</v>
      </c>
      <c r="W8" s="784"/>
      <c r="X8" s="784"/>
      <c r="Y8" s="784"/>
      <c r="Z8" s="784"/>
      <c r="AA8" s="784">
        <v>23</v>
      </c>
      <c r="AB8" s="784"/>
      <c r="AC8" s="784"/>
      <c r="AD8" s="784"/>
      <c r="AE8" s="785"/>
      <c r="AF8" s="786">
        <v>21</v>
      </c>
      <c r="AG8" s="787"/>
      <c r="AH8" s="787"/>
      <c r="AI8" s="787"/>
      <c r="AJ8" s="788"/>
      <c r="AK8" s="769">
        <v>73</v>
      </c>
      <c r="AL8" s="770"/>
      <c r="AM8" s="770"/>
      <c r="AN8" s="770"/>
      <c r="AO8" s="770"/>
      <c r="AP8" s="770">
        <v>2077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548</v>
      </c>
      <c r="BT8" s="774"/>
      <c r="BU8" s="774"/>
      <c r="BV8" s="774"/>
      <c r="BW8" s="774"/>
      <c r="BX8" s="774"/>
      <c r="BY8" s="774"/>
      <c r="BZ8" s="774"/>
      <c r="CA8" s="774"/>
      <c r="CB8" s="774"/>
      <c r="CC8" s="774"/>
      <c r="CD8" s="774"/>
      <c r="CE8" s="774"/>
      <c r="CF8" s="774"/>
      <c r="CG8" s="775"/>
      <c r="CH8" s="776">
        <v>2</v>
      </c>
      <c r="CI8" s="777"/>
      <c r="CJ8" s="777"/>
      <c r="CK8" s="777"/>
      <c r="CL8" s="778"/>
      <c r="CM8" s="776">
        <v>247</v>
      </c>
      <c r="CN8" s="777"/>
      <c r="CO8" s="777"/>
      <c r="CP8" s="777"/>
      <c r="CQ8" s="778"/>
      <c r="CR8" s="776">
        <v>18</v>
      </c>
      <c r="CS8" s="777"/>
      <c r="CT8" s="777"/>
      <c r="CU8" s="777"/>
      <c r="CV8" s="778"/>
      <c r="CW8" s="776">
        <v>4</v>
      </c>
      <c r="CX8" s="777"/>
      <c r="CY8" s="777"/>
      <c r="CZ8" s="777"/>
      <c r="DA8" s="778"/>
      <c r="DB8" s="776" t="s">
        <v>489</v>
      </c>
      <c r="DC8" s="777"/>
      <c r="DD8" s="777"/>
      <c r="DE8" s="777"/>
      <c r="DF8" s="778"/>
      <c r="DG8" s="776" t="s">
        <v>489</v>
      </c>
      <c r="DH8" s="777"/>
      <c r="DI8" s="777"/>
      <c r="DJ8" s="777"/>
      <c r="DK8" s="778"/>
      <c r="DL8" s="776" t="s">
        <v>489</v>
      </c>
      <c r="DM8" s="777"/>
      <c r="DN8" s="777"/>
      <c r="DO8" s="777"/>
      <c r="DP8" s="778"/>
      <c r="DQ8" s="776" t="s">
        <v>551</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549</v>
      </c>
      <c r="BT9" s="774"/>
      <c r="BU9" s="774"/>
      <c r="BV9" s="774"/>
      <c r="BW9" s="774"/>
      <c r="BX9" s="774"/>
      <c r="BY9" s="774"/>
      <c r="BZ9" s="774"/>
      <c r="CA9" s="774"/>
      <c r="CB9" s="774"/>
      <c r="CC9" s="774"/>
      <c r="CD9" s="774"/>
      <c r="CE9" s="774"/>
      <c r="CF9" s="774"/>
      <c r="CG9" s="775"/>
      <c r="CH9" s="776">
        <v>-4</v>
      </c>
      <c r="CI9" s="777"/>
      <c r="CJ9" s="777"/>
      <c r="CK9" s="777"/>
      <c r="CL9" s="778"/>
      <c r="CM9" s="776">
        <v>42</v>
      </c>
      <c r="CN9" s="777"/>
      <c r="CO9" s="777"/>
      <c r="CP9" s="777"/>
      <c r="CQ9" s="778"/>
      <c r="CR9" s="776">
        <v>3</v>
      </c>
      <c r="CS9" s="777"/>
      <c r="CT9" s="777"/>
      <c r="CU9" s="777"/>
      <c r="CV9" s="778"/>
      <c r="CW9" s="776" t="s">
        <v>551</v>
      </c>
      <c r="CX9" s="777"/>
      <c r="CY9" s="777"/>
      <c r="CZ9" s="777"/>
      <c r="DA9" s="778"/>
      <c r="DB9" s="776" t="s">
        <v>489</v>
      </c>
      <c r="DC9" s="777"/>
      <c r="DD9" s="777"/>
      <c r="DE9" s="777"/>
      <c r="DF9" s="778"/>
      <c r="DG9" s="776" t="s">
        <v>489</v>
      </c>
      <c r="DH9" s="777"/>
      <c r="DI9" s="777"/>
      <c r="DJ9" s="777"/>
      <c r="DK9" s="778"/>
      <c r="DL9" s="776" t="s">
        <v>489</v>
      </c>
      <c r="DM9" s="777"/>
      <c r="DN9" s="777"/>
      <c r="DO9" s="777"/>
      <c r="DP9" s="778"/>
      <c r="DQ9" s="776" t="s">
        <v>551</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550</v>
      </c>
      <c r="BT10" s="774"/>
      <c r="BU10" s="774"/>
      <c r="BV10" s="774"/>
      <c r="BW10" s="774"/>
      <c r="BX10" s="774"/>
      <c r="BY10" s="774"/>
      <c r="BZ10" s="774"/>
      <c r="CA10" s="774"/>
      <c r="CB10" s="774"/>
      <c r="CC10" s="774"/>
      <c r="CD10" s="774"/>
      <c r="CE10" s="774"/>
      <c r="CF10" s="774"/>
      <c r="CG10" s="775"/>
      <c r="CH10" s="776">
        <v>-135</v>
      </c>
      <c r="CI10" s="777"/>
      <c r="CJ10" s="777"/>
      <c r="CK10" s="777"/>
      <c r="CL10" s="778"/>
      <c r="CM10" s="776">
        <v>2098</v>
      </c>
      <c r="CN10" s="777"/>
      <c r="CO10" s="777"/>
      <c r="CP10" s="777"/>
      <c r="CQ10" s="778"/>
      <c r="CR10" s="776">
        <v>18</v>
      </c>
      <c r="CS10" s="777"/>
      <c r="CT10" s="777"/>
      <c r="CU10" s="777"/>
      <c r="CV10" s="778"/>
      <c r="CW10" s="776">
        <v>1</v>
      </c>
      <c r="CX10" s="777"/>
      <c r="CY10" s="777"/>
      <c r="CZ10" s="777"/>
      <c r="DA10" s="778"/>
      <c r="DB10" s="776" t="s">
        <v>551</v>
      </c>
      <c r="DC10" s="777"/>
      <c r="DD10" s="777"/>
      <c r="DE10" s="777"/>
      <c r="DF10" s="778"/>
      <c r="DG10" s="776" t="s">
        <v>551</v>
      </c>
      <c r="DH10" s="777"/>
      <c r="DI10" s="777"/>
      <c r="DJ10" s="777"/>
      <c r="DK10" s="778"/>
      <c r="DL10" s="776" t="s">
        <v>551</v>
      </c>
      <c r="DM10" s="777"/>
      <c r="DN10" s="777"/>
      <c r="DO10" s="777"/>
      <c r="DP10" s="778"/>
      <c r="DQ10" s="776" t="s">
        <v>551</v>
      </c>
      <c r="DR10" s="777"/>
      <c r="DS10" s="777"/>
      <c r="DT10" s="777"/>
      <c r="DU10" s="778"/>
      <c r="DV10" s="773" t="s">
        <v>552</v>
      </c>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20772</v>
      </c>
      <c r="R23" s="793"/>
      <c r="S23" s="793"/>
      <c r="T23" s="793"/>
      <c r="U23" s="793"/>
      <c r="V23" s="793">
        <v>19963</v>
      </c>
      <c r="W23" s="793"/>
      <c r="X23" s="793"/>
      <c r="Y23" s="793"/>
      <c r="Z23" s="793"/>
      <c r="AA23" s="793">
        <v>808</v>
      </c>
      <c r="AB23" s="793"/>
      <c r="AC23" s="793"/>
      <c r="AD23" s="793"/>
      <c r="AE23" s="794"/>
      <c r="AF23" s="795">
        <v>438</v>
      </c>
      <c r="AG23" s="793"/>
      <c r="AH23" s="793"/>
      <c r="AI23" s="793"/>
      <c r="AJ23" s="796"/>
      <c r="AK23" s="797"/>
      <c r="AL23" s="798"/>
      <c r="AM23" s="798"/>
      <c r="AN23" s="798"/>
      <c r="AO23" s="798"/>
      <c r="AP23" s="793">
        <v>17453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3362</v>
      </c>
      <c r="R28" s="823"/>
      <c r="S28" s="823"/>
      <c r="T28" s="823"/>
      <c r="U28" s="823"/>
      <c r="V28" s="823">
        <v>3295</v>
      </c>
      <c r="W28" s="823"/>
      <c r="X28" s="823"/>
      <c r="Y28" s="823"/>
      <c r="Z28" s="823"/>
      <c r="AA28" s="823">
        <v>66</v>
      </c>
      <c r="AB28" s="823"/>
      <c r="AC28" s="823"/>
      <c r="AD28" s="823"/>
      <c r="AE28" s="824"/>
      <c r="AF28" s="825">
        <v>66</v>
      </c>
      <c r="AG28" s="823"/>
      <c r="AH28" s="823"/>
      <c r="AI28" s="823"/>
      <c r="AJ28" s="826"/>
      <c r="AK28" s="827">
        <v>322</v>
      </c>
      <c r="AL28" s="828"/>
      <c r="AM28" s="828"/>
      <c r="AN28" s="828"/>
      <c r="AO28" s="828"/>
      <c r="AP28" s="828" t="s">
        <v>551</v>
      </c>
      <c r="AQ28" s="828"/>
      <c r="AR28" s="828"/>
      <c r="AS28" s="828"/>
      <c r="AT28" s="828"/>
      <c r="AU28" s="828" t="s">
        <v>551</v>
      </c>
      <c r="AV28" s="828"/>
      <c r="AW28" s="828"/>
      <c r="AX28" s="828"/>
      <c r="AY28" s="828"/>
      <c r="AZ28" s="829" t="s">
        <v>551</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3842</v>
      </c>
      <c r="R29" s="784"/>
      <c r="S29" s="784"/>
      <c r="T29" s="784"/>
      <c r="U29" s="784"/>
      <c r="V29" s="784">
        <v>3799</v>
      </c>
      <c r="W29" s="784"/>
      <c r="X29" s="784"/>
      <c r="Y29" s="784"/>
      <c r="Z29" s="784"/>
      <c r="AA29" s="784">
        <v>43</v>
      </c>
      <c r="AB29" s="784"/>
      <c r="AC29" s="784"/>
      <c r="AD29" s="784"/>
      <c r="AE29" s="785"/>
      <c r="AF29" s="786">
        <v>43</v>
      </c>
      <c r="AG29" s="787"/>
      <c r="AH29" s="787"/>
      <c r="AI29" s="787"/>
      <c r="AJ29" s="788"/>
      <c r="AK29" s="834">
        <v>572</v>
      </c>
      <c r="AL29" s="830"/>
      <c r="AM29" s="830"/>
      <c r="AN29" s="830"/>
      <c r="AO29" s="830"/>
      <c r="AP29" s="830" t="s">
        <v>551</v>
      </c>
      <c r="AQ29" s="830"/>
      <c r="AR29" s="830"/>
      <c r="AS29" s="830"/>
      <c r="AT29" s="830"/>
      <c r="AU29" s="830" t="s">
        <v>551</v>
      </c>
      <c r="AV29" s="830"/>
      <c r="AW29" s="830"/>
      <c r="AX29" s="830"/>
      <c r="AY29" s="830"/>
      <c r="AZ29" s="831" t="s">
        <v>551</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565</v>
      </c>
      <c r="R30" s="784"/>
      <c r="S30" s="784"/>
      <c r="T30" s="784"/>
      <c r="U30" s="784"/>
      <c r="V30" s="784">
        <v>562</v>
      </c>
      <c r="W30" s="784"/>
      <c r="X30" s="784"/>
      <c r="Y30" s="784"/>
      <c r="Z30" s="784"/>
      <c r="AA30" s="784">
        <v>2</v>
      </c>
      <c r="AB30" s="784"/>
      <c r="AC30" s="784"/>
      <c r="AD30" s="784"/>
      <c r="AE30" s="785"/>
      <c r="AF30" s="786">
        <v>2</v>
      </c>
      <c r="AG30" s="787"/>
      <c r="AH30" s="787"/>
      <c r="AI30" s="787"/>
      <c r="AJ30" s="788"/>
      <c r="AK30" s="834">
        <v>175</v>
      </c>
      <c r="AL30" s="830"/>
      <c r="AM30" s="830"/>
      <c r="AN30" s="830"/>
      <c r="AO30" s="830"/>
      <c r="AP30" s="830" t="s">
        <v>551</v>
      </c>
      <c r="AQ30" s="830"/>
      <c r="AR30" s="830"/>
      <c r="AS30" s="830"/>
      <c r="AT30" s="830"/>
      <c r="AU30" s="830" t="s">
        <v>551</v>
      </c>
      <c r="AV30" s="830"/>
      <c r="AW30" s="830"/>
      <c r="AX30" s="830"/>
      <c r="AY30" s="830"/>
      <c r="AZ30" s="831" t="s">
        <v>551</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528</v>
      </c>
      <c r="R31" s="784"/>
      <c r="S31" s="784"/>
      <c r="T31" s="784"/>
      <c r="U31" s="784"/>
      <c r="V31" s="784">
        <v>515</v>
      </c>
      <c r="W31" s="784"/>
      <c r="X31" s="784"/>
      <c r="Y31" s="784"/>
      <c r="Z31" s="784"/>
      <c r="AA31" s="784">
        <v>12</v>
      </c>
      <c r="AB31" s="784"/>
      <c r="AC31" s="784"/>
      <c r="AD31" s="784"/>
      <c r="AE31" s="785"/>
      <c r="AF31" s="786">
        <v>383</v>
      </c>
      <c r="AG31" s="787"/>
      <c r="AH31" s="787"/>
      <c r="AI31" s="787"/>
      <c r="AJ31" s="788"/>
      <c r="AK31" s="834">
        <v>88</v>
      </c>
      <c r="AL31" s="830"/>
      <c r="AM31" s="830"/>
      <c r="AN31" s="830"/>
      <c r="AO31" s="830"/>
      <c r="AP31" s="830">
        <v>1700</v>
      </c>
      <c r="AQ31" s="830"/>
      <c r="AR31" s="830"/>
      <c r="AS31" s="830"/>
      <c r="AT31" s="830"/>
      <c r="AU31" s="830">
        <v>287</v>
      </c>
      <c r="AV31" s="830"/>
      <c r="AW31" s="830"/>
      <c r="AX31" s="830"/>
      <c r="AY31" s="830"/>
      <c r="AZ31" s="831" t="s">
        <v>551</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18</v>
      </c>
      <c r="R32" s="784"/>
      <c r="S32" s="784"/>
      <c r="T32" s="784"/>
      <c r="U32" s="784"/>
      <c r="V32" s="784">
        <v>8</v>
      </c>
      <c r="W32" s="784"/>
      <c r="X32" s="784"/>
      <c r="Y32" s="784"/>
      <c r="Z32" s="784"/>
      <c r="AA32" s="784">
        <v>10</v>
      </c>
      <c r="AB32" s="784"/>
      <c r="AC32" s="784"/>
      <c r="AD32" s="784"/>
      <c r="AE32" s="785"/>
      <c r="AF32" s="786">
        <v>11</v>
      </c>
      <c r="AG32" s="787"/>
      <c r="AH32" s="787"/>
      <c r="AI32" s="787"/>
      <c r="AJ32" s="788"/>
      <c r="AK32" s="834" t="s">
        <v>551</v>
      </c>
      <c r="AL32" s="830"/>
      <c r="AM32" s="830"/>
      <c r="AN32" s="830"/>
      <c r="AO32" s="830"/>
      <c r="AP32" s="830">
        <v>37</v>
      </c>
      <c r="AQ32" s="830"/>
      <c r="AR32" s="830"/>
      <c r="AS32" s="830"/>
      <c r="AT32" s="830"/>
      <c r="AU32" s="830" t="s">
        <v>551</v>
      </c>
      <c r="AV32" s="830"/>
      <c r="AW32" s="830"/>
      <c r="AX32" s="830"/>
      <c r="AY32" s="830"/>
      <c r="AZ32" s="831" t="s">
        <v>551</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761</v>
      </c>
      <c r="R33" s="784"/>
      <c r="S33" s="784"/>
      <c r="T33" s="784"/>
      <c r="U33" s="784"/>
      <c r="V33" s="784">
        <v>760</v>
      </c>
      <c r="W33" s="784"/>
      <c r="X33" s="784"/>
      <c r="Y33" s="784"/>
      <c r="Z33" s="784"/>
      <c r="AA33" s="784">
        <v>1</v>
      </c>
      <c r="AB33" s="784"/>
      <c r="AC33" s="784"/>
      <c r="AD33" s="784"/>
      <c r="AE33" s="785"/>
      <c r="AF33" s="786">
        <v>14</v>
      </c>
      <c r="AG33" s="787"/>
      <c r="AH33" s="787"/>
      <c r="AI33" s="787"/>
      <c r="AJ33" s="788"/>
      <c r="AK33" s="834">
        <v>383</v>
      </c>
      <c r="AL33" s="830"/>
      <c r="AM33" s="830"/>
      <c r="AN33" s="830"/>
      <c r="AO33" s="830"/>
      <c r="AP33" s="830">
        <v>4877</v>
      </c>
      <c r="AQ33" s="830"/>
      <c r="AR33" s="830"/>
      <c r="AS33" s="830"/>
      <c r="AT33" s="830"/>
      <c r="AU33" s="830">
        <v>3097</v>
      </c>
      <c r="AV33" s="830"/>
      <c r="AW33" s="830"/>
      <c r="AX33" s="830"/>
      <c r="AY33" s="830"/>
      <c r="AZ33" s="831" t="s">
        <v>551</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396</v>
      </c>
      <c r="C34" s="781"/>
      <c r="D34" s="781"/>
      <c r="E34" s="781"/>
      <c r="F34" s="781"/>
      <c r="G34" s="781"/>
      <c r="H34" s="781"/>
      <c r="I34" s="781"/>
      <c r="J34" s="781"/>
      <c r="K34" s="781"/>
      <c r="L34" s="781"/>
      <c r="M34" s="781"/>
      <c r="N34" s="781"/>
      <c r="O34" s="781"/>
      <c r="P34" s="782"/>
      <c r="Q34" s="783">
        <v>3122</v>
      </c>
      <c r="R34" s="784"/>
      <c r="S34" s="784"/>
      <c r="T34" s="784"/>
      <c r="U34" s="784"/>
      <c r="V34" s="784">
        <v>3205</v>
      </c>
      <c r="W34" s="784"/>
      <c r="X34" s="784"/>
      <c r="Y34" s="784"/>
      <c r="Z34" s="784"/>
      <c r="AA34" s="784">
        <v>-83</v>
      </c>
      <c r="AB34" s="784"/>
      <c r="AC34" s="784"/>
      <c r="AD34" s="784"/>
      <c r="AE34" s="785"/>
      <c r="AF34" s="786">
        <v>2338</v>
      </c>
      <c r="AG34" s="787"/>
      <c r="AH34" s="787"/>
      <c r="AI34" s="787"/>
      <c r="AJ34" s="788"/>
      <c r="AK34" s="834">
        <v>271</v>
      </c>
      <c r="AL34" s="830"/>
      <c r="AM34" s="830"/>
      <c r="AN34" s="830"/>
      <c r="AO34" s="830"/>
      <c r="AP34" s="830">
        <v>1257</v>
      </c>
      <c r="AQ34" s="830"/>
      <c r="AR34" s="830"/>
      <c r="AS34" s="830"/>
      <c r="AT34" s="830"/>
      <c r="AU34" s="830">
        <v>430</v>
      </c>
      <c r="AV34" s="830"/>
      <c r="AW34" s="830"/>
      <c r="AX34" s="830"/>
      <c r="AY34" s="830"/>
      <c r="AZ34" s="831" t="s">
        <v>551</v>
      </c>
      <c r="BA34" s="831"/>
      <c r="BB34" s="831"/>
      <c r="BC34" s="831"/>
      <c r="BD34" s="831"/>
      <c r="BE34" s="832" t="s">
        <v>393</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2858</v>
      </c>
      <c r="AG63" s="844"/>
      <c r="AH63" s="844"/>
      <c r="AI63" s="844"/>
      <c r="AJ63" s="845"/>
      <c r="AK63" s="846"/>
      <c r="AL63" s="841"/>
      <c r="AM63" s="841"/>
      <c r="AN63" s="841"/>
      <c r="AO63" s="841"/>
      <c r="AP63" s="844">
        <v>7872</v>
      </c>
      <c r="AQ63" s="844"/>
      <c r="AR63" s="844"/>
      <c r="AS63" s="844"/>
      <c r="AT63" s="844"/>
      <c r="AU63" s="844">
        <v>3814</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553</v>
      </c>
      <c r="C68" s="870"/>
      <c r="D68" s="870"/>
      <c r="E68" s="870"/>
      <c r="F68" s="870"/>
      <c r="G68" s="870"/>
      <c r="H68" s="870"/>
      <c r="I68" s="870"/>
      <c r="J68" s="870"/>
      <c r="K68" s="870"/>
      <c r="L68" s="870"/>
      <c r="M68" s="870"/>
      <c r="N68" s="870"/>
      <c r="O68" s="870"/>
      <c r="P68" s="871"/>
      <c r="Q68" s="872">
        <v>21</v>
      </c>
      <c r="R68" s="866"/>
      <c r="S68" s="866"/>
      <c r="T68" s="866"/>
      <c r="U68" s="866"/>
      <c r="V68" s="866">
        <v>23</v>
      </c>
      <c r="W68" s="866"/>
      <c r="X68" s="866"/>
      <c r="Y68" s="866"/>
      <c r="Z68" s="866"/>
      <c r="AA68" s="866">
        <v>-1</v>
      </c>
      <c r="AB68" s="866"/>
      <c r="AC68" s="866"/>
      <c r="AD68" s="866"/>
      <c r="AE68" s="866"/>
      <c r="AF68" s="866">
        <v>-1</v>
      </c>
      <c r="AG68" s="866"/>
      <c r="AH68" s="866"/>
      <c r="AI68" s="866"/>
      <c r="AJ68" s="866"/>
      <c r="AK68" s="866" t="s">
        <v>551</v>
      </c>
      <c r="AL68" s="866"/>
      <c r="AM68" s="866"/>
      <c r="AN68" s="866"/>
      <c r="AO68" s="866"/>
      <c r="AP68" s="866" t="s">
        <v>551</v>
      </c>
      <c r="AQ68" s="866"/>
      <c r="AR68" s="866"/>
      <c r="AS68" s="866"/>
      <c r="AT68" s="866"/>
      <c r="AU68" s="866" t="s">
        <v>551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554</v>
      </c>
      <c r="C69" s="874"/>
      <c r="D69" s="874"/>
      <c r="E69" s="874"/>
      <c r="F69" s="874"/>
      <c r="G69" s="874"/>
      <c r="H69" s="874"/>
      <c r="I69" s="874"/>
      <c r="J69" s="874"/>
      <c r="K69" s="874"/>
      <c r="L69" s="874"/>
      <c r="M69" s="874"/>
      <c r="N69" s="874"/>
      <c r="O69" s="874"/>
      <c r="P69" s="875"/>
      <c r="Q69" s="876">
        <v>236</v>
      </c>
      <c r="R69" s="830"/>
      <c r="S69" s="830"/>
      <c r="T69" s="830"/>
      <c r="U69" s="830"/>
      <c r="V69" s="830">
        <v>233</v>
      </c>
      <c r="W69" s="830"/>
      <c r="X69" s="830"/>
      <c r="Y69" s="830"/>
      <c r="Z69" s="830"/>
      <c r="AA69" s="830">
        <v>2</v>
      </c>
      <c r="AB69" s="830"/>
      <c r="AC69" s="830"/>
      <c r="AD69" s="830"/>
      <c r="AE69" s="830"/>
      <c r="AF69" s="830">
        <v>2</v>
      </c>
      <c r="AG69" s="830"/>
      <c r="AH69" s="830"/>
      <c r="AI69" s="830"/>
      <c r="AJ69" s="830"/>
      <c r="AK69" s="830" t="s">
        <v>551</v>
      </c>
      <c r="AL69" s="830"/>
      <c r="AM69" s="830"/>
      <c r="AN69" s="830"/>
      <c r="AO69" s="830"/>
      <c r="AP69" s="830" t="s">
        <v>551</v>
      </c>
      <c r="AQ69" s="830"/>
      <c r="AR69" s="830"/>
      <c r="AS69" s="830"/>
      <c r="AT69" s="830"/>
      <c r="AU69" s="830" t="s">
        <v>551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555</v>
      </c>
      <c r="C70" s="874"/>
      <c r="D70" s="874"/>
      <c r="E70" s="874"/>
      <c r="F70" s="874"/>
      <c r="G70" s="874"/>
      <c r="H70" s="874"/>
      <c r="I70" s="874"/>
      <c r="J70" s="874"/>
      <c r="K70" s="874"/>
      <c r="L70" s="874"/>
      <c r="M70" s="874"/>
      <c r="N70" s="874"/>
      <c r="O70" s="874"/>
      <c r="P70" s="875"/>
      <c r="Q70" s="876">
        <v>1265</v>
      </c>
      <c r="R70" s="830"/>
      <c r="S70" s="830"/>
      <c r="T70" s="830"/>
      <c r="U70" s="830"/>
      <c r="V70" s="830">
        <v>1265</v>
      </c>
      <c r="W70" s="830"/>
      <c r="X70" s="830"/>
      <c r="Y70" s="830"/>
      <c r="Z70" s="830"/>
      <c r="AA70" s="830" t="s">
        <v>551</v>
      </c>
      <c r="AB70" s="830"/>
      <c r="AC70" s="830"/>
      <c r="AD70" s="830"/>
      <c r="AE70" s="830"/>
      <c r="AF70" s="830" t="s">
        <v>551</v>
      </c>
      <c r="AG70" s="830"/>
      <c r="AH70" s="830"/>
      <c r="AI70" s="830"/>
      <c r="AJ70" s="830"/>
      <c r="AK70" s="830" t="s">
        <v>551</v>
      </c>
      <c r="AL70" s="830"/>
      <c r="AM70" s="830"/>
      <c r="AN70" s="830"/>
      <c r="AO70" s="830"/>
      <c r="AP70" s="830" t="s">
        <v>551</v>
      </c>
      <c r="AQ70" s="830"/>
      <c r="AR70" s="830"/>
      <c r="AS70" s="830"/>
      <c r="AT70" s="830"/>
      <c r="AU70" s="830" t="s">
        <v>551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556</v>
      </c>
      <c r="C71" s="874"/>
      <c r="D71" s="874"/>
      <c r="E71" s="874"/>
      <c r="F71" s="874"/>
      <c r="G71" s="874"/>
      <c r="H71" s="874"/>
      <c r="I71" s="874"/>
      <c r="J71" s="874"/>
      <c r="K71" s="874"/>
      <c r="L71" s="874"/>
      <c r="M71" s="874"/>
      <c r="N71" s="874"/>
      <c r="O71" s="874"/>
      <c r="P71" s="875"/>
      <c r="Q71" s="876">
        <v>236</v>
      </c>
      <c r="R71" s="830"/>
      <c r="S71" s="830"/>
      <c r="T71" s="830"/>
      <c r="U71" s="830"/>
      <c r="V71" s="830">
        <v>236</v>
      </c>
      <c r="W71" s="830"/>
      <c r="X71" s="830"/>
      <c r="Y71" s="830"/>
      <c r="Z71" s="830"/>
      <c r="AA71" s="830" t="s">
        <v>551</v>
      </c>
      <c r="AB71" s="830"/>
      <c r="AC71" s="830"/>
      <c r="AD71" s="830"/>
      <c r="AE71" s="830"/>
      <c r="AF71" s="830" t="s">
        <v>551</v>
      </c>
      <c r="AG71" s="830"/>
      <c r="AH71" s="830"/>
      <c r="AI71" s="830"/>
      <c r="AJ71" s="830"/>
      <c r="AK71" s="830">
        <v>207</v>
      </c>
      <c r="AL71" s="830"/>
      <c r="AM71" s="830"/>
      <c r="AN71" s="830"/>
      <c r="AO71" s="830"/>
      <c r="AP71" s="830">
        <v>979</v>
      </c>
      <c r="AQ71" s="830"/>
      <c r="AR71" s="830"/>
      <c r="AS71" s="830"/>
      <c r="AT71" s="830"/>
      <c r="AU71" s="830">
        <v>189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557</v>
      </c>
      <c r="C72" s="874"/>
      <c r="D72" s="874"/>
      <c r="E72" s="874"/>
      <c r="F72" s="874"/>
      <c r="G72" s="874"/>
      <c r="H72" s="874"/>
      <c r="I72" s="874"/>
      <c r="J72" s="874"/>
      <c r="K72" s="874"/>
      <c r="L72" s="874"/>
      <c r="M72" s="874"/>
      <c r="N72" s="874"/>
      <c r="O72" s="874"/>
      <c r="P72" s="875"/>
      <c r="Q72" s="876">
        <v>1271</v>
      </c>
      <c r="R72" s="830"/>
      <c r="S72" s="830"/>
      <c r="T72" s="830"/>
      <c r="U72" s="830"/>
      <c r="V72" s="830">
        <v>1271</v>
      </c>
      <c r="W72" s="830"/>
      <c r="X72" s="830"/>
      <c r="Y72" s="830"/>
      <c r="Z72" s="830"/>
      <c r="AA72" s="830" t="s">
        <v>551</v>
      </c>
      <c r="AB72" s="830"/>
      <c r="AC72" s="830"/>
      <c r="AD72" s="830"/>
      <c r="AE72" s="830"/>
      <c r="AF72" s="830" t="s">
        <v>551</v>
      </c>
      <c r="AG72" s="830"/>
      <c r="AH72" s="830"/>
      <c r="AI72" s="830"/>
      <c r="AJ72" s="830"/>
      <c r="AK72" s="830">
        <v>1018</v>
      </c>
      <c r="AL72" s="830"/>
      <c r="AM72" s="830"/>
      <c r="AN72" s="830"/>
      <c r="AO72" s="830"/>
      <c r="AP72" s="830">
        <v>1663</v>
      </c>
      <c r="AQ72" s="830"/>
      <c r="AR72" s="830"/>
      <c r="AS72" s="830"/>
      <c r="AT72" s="830"/>
      <c r="AU72" s="830">
        <v>177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558</v>
      </c>
      <c r="C73" s="874"/>
      <c r="D73" s="874"/>
      <c r="E73" s="874"/>
      <c r="F73" s="874"/>
      <c r="G73" s="874"/>
      <c r="H73" s="874"/>
      <c r="I73" s="874"/>
      <c r="J73" s="874"/>
      <c r="K73" s="874"/>
      <c r="L73" s="874"/>
      <c r="M73" s="874"/>
      <c r="N73" s="874"/>
      <c r="O73" s="874"/>
      <c r="P73" s="875"/>
      <c r="Q73" s="876">
        <v>27</v>
      </c>
      <c r="R73" s="830"/>
      <c r="S73" s="830"/>
      <c r="T73" s="830"/>
      <c r="U73" s="830"/>
      <c r="V73" s="830">
        <v>27</v>
      </c>
      <c r="W73" s="830"/>
      <c r="X73" s="830"/>
      <c r="Y73" s="830"/>
      <c r="Z73" s="830"/>
      <c r="AA73" s="830" t="s">
        <v>551</v>
      </c>
      <c r="AB73" s="830"/>
      <c r="AC73" s="830"/>
      <c r="AD73" s="830"/>
      <c r="AE73" s="830"/>
      <c r="AF73" s="830" t="s">
        <v>551</v>
      </c>
      <c r="AG73" s="830"/>
      <c r="AH73" s="830"/>
      <c r="AI73" s="830"/>
      <c r="AJ73" s="830"/>
      <c r="AK73" s="830">
        <v>26</v>
      </c>
      <c r="AL73" s="830"/>
      <c r="AM73" s="830"/>
      <c r="AN73" s="830"/>
      <c r="AO73" s="830"/>
      <c r="AP73" s="830" t="s">
        <v>551</v>
      </c>
      <c r="AQ73" s="830"/>
      <c r="AR73" s="830"/>
      <c r="AS73" s="830"/>
      <c r="AT73" s="830"/>
      <c r="AU73" s="830" t="s">
        <v>551</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559</v>
      </c>
      <c r="C74" s="874"/>
      <c r="D74" s="874"/>
      <c r="E74" s="874"/>
      <c r="F74" s="874"/>
      <c r="G74" s="874"/>
      <c r="H74" s="874"/>
      <c r="I74" s="874"/>
      <c r="J74" s="874"/>
      <c r="K74" s="874"/>
      <c r="L74" s="874"/>
      <c r="M74" s="874"/>
      <c r="N74" s="874"/>
      <c r="O74" s="874"/>
      <c r="P74" s="875"/>
      <c r="Q74" s="876">
        <v>1547</v>
      </c>
      <c r="R74" s="830"/>
      <c r="S74" s="830"/>
      <c r="T74" s="830"/>
      <c r="U74" s="830"/>
      <c r="V74" s="830">
        <v>1547</v>
      </c>
      <c r="W74" s="830"/>
      <c r="X74" s="830"/>
      <c r="Y74" s="830"/>
      <c r="Z74" s="830"/>
      <c r="AA74" s="830" t="s">
        <v>551</v>
      </c>
      <c r="AB74" s="830"/>
      <c r="AC74" s="830"/>
      <c r="AD74" s="830"/>
      <c r="AE74" s="830"/>
      <c r="AF74" s="830" t="s">
        <v>551</v>
      </c>
      <c r="AG74" s="830"/>
      <c r="AH74" s="830"/>
      <c r="AI74" s="830"/>
      <c r="AJ74" s="830"/>
      <c r="AK74" s="830" t="s">
        <v>551</v>
      </c>
      <c r="AL74" s="830"/>
      <c r="AM74" s="830"/>
      <c r="AN74" s="830"/>
      <c r="AO74" s="830"/>
      <c r="AP74" s="830">
        <v>2614</v>
      </c>
      <c r="AQ74" s="830"/>
      <c r="AR74" s="830"/>
      <c r="AS74" s="830"/>
      <c r="AT74" s="830"/>
      <c r="AU74" s="830" t="s">
        <v>551</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560</v>
      </c>
      <c r="C75" s="874"/>
      <c r="D75" s="874"/>
      <c r="E75" s="874"/>
      <c r="F75" s="874"/>
      <c r="G75" s="874"/>
      <c r="H75" s="874"/>
      <c r="I75" s="874"/>
      <c r="J75" s="874"/>
      <c r="K75" s="874"/>
      <c r="L75" s="874"/>
      <c r="M75" s="874"/>
      <c r="N75" s="874"/>
      <c r="O75" s="874"/>
      <c r="P75" s="875"/>
      <c r="Q75" s="877">
        <v>1391</v>
      </c>
      <c r="R75" s="878"/>
      <c r="S75" s="878"/>
      <c r="T75" s="878"/>
      <c r="U75" s="834"/>
      <c r="V75" s="879">
        <v>1336</v>
      </c>
      <c r="W75" s="878"/>
      <c r="X75" s="878"/>
      <c r="Y75" s="878"/>
      <c r="Z75" s="834"/>
      <c r="AA75" s="879">
        <v>55</v>
      </c>
      <c r="AB75" s="878"/>
      <c r="AC75" s="878"/>
      <c r="AD75" s="878"/>
      <c r="AE75" s="834"/>
      <c r="AF75" s="879">
        <v>55</v>
      </c>
      <c r="AG75" s="878"/>
      <c r="AH75" s="878"/>
      <c r="AI75" s="878"/>
      <c r="AJ75" s="834"/>
      <c r="AK75" s="879">
        <v>3</v>
      </c>
      <c r="AL75" s="878"/>
      <c r="AM75" s="878"/>
      <c r="AN75" s="878"/>
      <c r="AO75" s="834"/>
      <c r="AP75" s="879">
        <v>924</v>
      </c>
      <c r="AQ75" s="878"/>
      <c r="AR75" s="878"/>
      <c r="AS75" s="878"/>
      <c r="AT75" s="834"/>
      <c r="AU75" s="879">
        <v>738</v>
      </c>
      <c r="AV75" s="878"/>
      <c r="AW75" s="878"/>
      <c r="AX75" s="878"/>
      <c r="AY75" s="834"/>
      <c r="AZ75" s="832" t="s">
        <v>565</v>
      </c>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561</v>
      </c>
      <c r="C76" s="874"/>
      <c r="D76" s="874"/>
      <c r="E76" s="874"/>
      <c r="F76" s="874"/>
      <c r="G76" s="874"/>
      <c r="H76" s="874"/>
      <c r="I76" s="874"/>
      <c r="J76" s="874"/>
      <c r="K76" s="874"/>
      <c r="L76" s="874"/>
      <c r="M76" s="874"/>
      <c r="N76" s="874"/>
      <c r="O76" s="874"/>
      <c r="P76" s="875"/>
      <c r="Q76" s="877">
        <v>72</v>
      </c>
      <c r="R76" s="878"/>
      <c r="S76" s="878"/>
      <c r="T76" s="878"/>
      <c r="U76" s="834"/>
      <c r="V76" s="879">
        <v>61</v>
      </c>
      <c r="W76" s="878"/>
      <c r="X76" s="878"/>
      <c r="Y76" s="878"/>
      <c r="Z76" s="834"/>
      <c r="AA76" s="879">
        <v>11</v>
      </c>
      <c r="AB76" s="878"/>
      <c r="AC76" s="878"/>
      <c r="AD76" s="878"/>
      <c r="AE76" s="834"/>
      <c r="AF76" s="879">
        <v>11</v>
      </c>
      <c r="AG76" s="878"/>
      <c r="AH76" s="878"/>
      <c r="AI76" s="878"/>
      <c r="AJ76" s="834"/>
      <c r="AK76" s="879" t="s">
        <v>551</v>
      </c>
      <c r="AL76" s="878"/>
      <c r="AM76" s="878"/>
      <c r="AN76" s="878"/>
      <c r="AO76" s="834"/>
      <c r="AP76" s="879" t="s">
        <v>551</v>
      </c>
      <c r="AQ76" s="878"/>
      <c r="AR76" s="878"/>
      <c r="AS76" s="878"/>
      <c r="AT76" s="834"/>
      <c r="AU76" s="879" t="s">
        <v>551</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562</v>
      </c>
      <c r="C77" s="874"/>
      <c r="D77" s="874"/>
      <c r="E77" s="874"/>
      <c r="F77" s="874"/>
      <c r="G77" s="874"/>
      <c r="H77" s="874"/>
      <c r="I77" s="874"/>
      <c r="J77" s="874"/>
      <c r="K77" s="874"/>
      <c r="L77" s="874"/>
      <c r="M77" s="874"/>
      <c r="N77" s="874"/>
      <c r="O77" s="874"/>
      <c r="P77" s="875"/>
      <c r="Q77" s="877">
        <v>407</v>
      </c>
      <c r="R77" s="878"/>
      <c r="S77" s="878"/>
      <c r="T77" s="878"/>
      <c r="U77" s="834"/>
      <c r="V77" s="879">
        <v>217</v>
      </c>
      <c r="W77" s="878"/>
      <c r="X77" s="878"/>
      <c r="Y77" s="878"/>
      <c r="Z77" s="834"/>
      <c r="AA77" s="879">
        <v>190</v>
      </c>
      <c r="AB77" s="878"/>
      <c r="AC77" s="878"/>
      <c r="AD77" s="878"/>
      <c r="AE77" s="834"/>
      <c r="AF77" s="879">
        <v>190</v>
      </c>
      <c r="AG77" s="878"/>
      <c r="AH77" s="878"/>
      <c r="AI77" s="878"/>
      <c r="AJ77" s="834"/>
      <c r="AK77" s="879">
        <v>114</v>
      </c>
      <c r="AL77" s="878"/>
      <c r="AM77" s="878"/>
      <c r="AN77" s="878"/>
      <c r="AO77" s="834"/>
      <c r="AP77" s="879" t="s">
        <v>551</v>
      </c>
      <c r="AQ77" s="878"/>
      <c r="AR77" s="878"/>
      <c r="AS77" s="878"/>
      <c r="AT77" s="834"/>
      <c r="AU77" s="879" t="s">
        <v>551</v>
      </c>
      <c r="AV77" s="878"/>
      <c r="AW77" s="878"/>
      <c r="AX77" s="878"/>
      <c r="AY77" s="834"/>
      <c r="AZ77" s="832" t="s">
        <v>564</v>
      </c>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563</v>
      </c>
      <c r="C78" s="874"/>
      <c r="D78" s="874"/>
      <c r="E78" s="874"/>
      <c r="F78" s="874"/>
      <c r="G78" s="874"/>
      <c r="H78" s="874"/>
      <c r="I78" s="874"/>
      <c r="J78" s="874"/>
      <c r="K78" s="874"/>
      <c r="L78" s="874"/>
      <c r="M78" s="874"/>
      <c r="N78" s="874"/>
      <c r="O78" s="874"/>
      <c r="P78" s="875"/>
      <c r="Q78" s="876">
        <v>218789</v>
      </c>
      <c r="R78" s="830"/>
      <c r="S78" s="830"/>
      <c r="T78" s="830"/>
      <c r="U78" s="830"/>
      <c r="V78" s="830">
        <v>212178</v>
      </c>
      <c r="W78" s="830"/>
      <c r="X78" s="830"/>
      <c r="Y78" s="830"/>
      <c r="Z78" s="830"/>
      <c r="AA78" s="830">
        <v>6611</v>
      </c>
      <c r="AB78" s="830"/>
      <c r="AC78" s="830"/>
      <c r="AD78" s="830"/>
      <c r="AE78" s="830"/>
      <c r="AF78" s="830">
        <v>6611</v>
      </c>
      <c r="AG78" s="830"/>
      <c r="AH78" s="830"/>
      <c r="AI78" s="830"/>
      <c r="AJ78" s="830"/>
      <c r="AK78" s="830" t="s">
        <v>551</v>
      </c>
      <c r="AL78" s="830"/>
      <c r="AM78" s="830"/>
      <c r="AN78" s="830"/>
      <c r="AO78" s="830"/>
      <c r="AP78" s="830" t="s">
        <v>551</v>
      </c>
      <c r="AQ78" s="830"/>
      <c r="AR78" s="830"/>
      <c r="AS78" s="830"/>
      <c r="AT78" s="830"/>
      <c r="AU78" s="830" t="s">
        <v>551</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6868</v>
      </c>
      <c r="AG88" s="844"/>
      <c r="AH88" s="844"/>
      <c r="AI88" s="844"/>
      <c r="AJ88" s="844"/>
      <c r="AK88" s="841"/>
      <c r="AL88" s="841"/>
      <c r="AM88" s="841"/>
      <c r="AN88" s="841"/>
      <c r="AO88" s="841"/>
      <c r="AP88" s="844">
        <v>6180</v>
      </c>
      <c r="AQ88" s="844"/>
      <c r="AR88" s="844"/>
      <c r="AS88" s="844"/>
      <c r="AT88" s="844"/>
      <c r="AU88" s="844">
        <v>1104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41</v>
      </c>
      <c r="CS102" s="852"/>
      <c r="CT102" s="852"/>
      <c r="CU102" s="852"/>
      <c r="CV102" s="891"/>
      <c r="CW102" s="890">
        <v>5</v>
      </c>
      <c r="CX102" s="852"/>
      <c r="CY102" s="852"/>
      <c r="CZ102" s="852"/>
      <c r="DA102" s="891"/>
      <c r="DB102" s="890" t="s">
        <v>551</v>
      </c>
      <c r="DC102" s="852"/>
      <c r="DD102" s="852"/>
      <c r="DE102" s="852"/>
      <c r="DF102" s="891"/>
      <c r="DG102" s="890" t="s">
        <v>551</v>
      </c>
      <c r="DH102" s="852"/>
      <c r="DI102" s="852"/>
      <c r="DJ102" s="852"/>
      <c r="DK102" s="891"/>
      <c r="DL102" s="890" t="s">
        <v>551</v>
      </c>
      <c r="DM102" s="852"/>
      <c r="DN102" s="852"/>
      <c r="DO102" s="852"/>
      <c r="DP102" s="891"/>
      <c r="DQ102" s="890" t="s">
        <v>551</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2002223</v>
      </c>
      <c r="AB110" s="900"/>
      <c r="AC110" s="900"/>
      <c r="AD110" s="900"/>
      <c r="AE110" s="901"/>
      <c r="AF110" s="902">
        <v>1800730</v>
      </c>
      <c r="AG110" s="900"/>
      <c r="AH110" s="900"/>
      <c r="AI110" s="900"/>
      <c r="AJ110" s="901"/>
      <c r="AK110" s="902">
        <v>1726220</v>
      </c>
      <c r="AL110" s="900"/>
      <c r="AM110" s="900"/>
      <c r="AN110" s="900"/>
      <c r="AO110" s="901"/>
      <c r="AP110" s="903">
        <v>19.7</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19567581</v>
      </c>
      <c r="BR110" s="931"/>
      <c r="BS110" s="931"/>
      <c r="BT110" s="931"/>
      <c r="BU110" s="931"/>
      <c r="BV110" s="931">
        <v>17997438</v>
      </c>
      <c r="BW110" s="931"/>
      <c r="BX110" s="931"/>
      <c r="BY110" s="931"/>
      <c r="BZ110" s="931"/>
      <c r="CA110" s="931">
        <v>17452690</v>
      </c>
      <c r="CB110" s="931"/>
      <c r="CC110" s="931"/>
      <c r="CD110" s="931"/>
      <c r="CE110" s="931"/>
      <c r="CF110" s="944">
        <v>199.1</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3780436</v>
      </c>
      <c r="BR112" s="926"/>
      <c r="BS112" s="926"/>
      <c r="BT112" s="926"/>
      <c r="BU112" s="926"/>
      <c r="BV112" s="926">
        <v>3503632</v>
      </c>
      <c r="BW112" s="926"/>
      <c r="BX112" s="926"/>
      <c r="BY112" s="926"/>
      <c r="BZ112" s="926"/>
      <c r="CA112" s="926">
        <v>3814476</v>
      </c>
      <c r="CB112" s="926"/>
      <c r="CC112" s="926"/>
      <c r="CD112" s="926"/>
      <c r="CE112" s="926"/>
      <c r="CF112" s="920">
        <v>43.5</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387491</v>
      </c>
      <c r="AB113" s="938"/>
      <c r="AC113" s="938"/>
      <c r="AD113" s="938"/>
      <c r="AE113" s="939"/>
      <c r="AF113" s="940">
        <v>363097</v>
      </c>
      <c r="AG113" s="938"/>
      <c r="AH113" s="938"/>
      <c r="AI113" s="938"/>
      <c r="AJ113" s="939"/>
      <c r="AK113" s="940">
        <v>349170</v>
      </c>
      <c r="AL113" s="938"/>
      <c r="AM113" s="938"/>
      <c r="AN113" s="938"/>
      <c r="AO113" s="939"/>
      <c r="AP113" s="941">
        <v>4</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1171144</v>
      </c>
      <c r="BR113" s="926"/>
      <c r="BS113" s="926"/>
      <c r="BT113" s="926"/>
      <c r="BU113" s="926"/>
      <c r="BV113" s="926">
        <v>892196</v>
      </c>
      <c r="BW113" s="926"/>
      <c r="BX113" s="926"/>
      <c r="BY113" s="926"/>
      <c r="BZ113" s="926"/>
      <c r="CA113" s="926">
        <v>1103745</v>
      </c>
      <c r="CB113" s="926"/>
      <c r="CC113" s="926"/>
      <c r="CD113" s="926"/>
      <c r="CE113" s="926"/>
      <c r="CF113" s="920">
        <v>12.6</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139801</v>
      </c>
      <c r="AB114" s="959"/>
      <c r="AC114" s="959"/>
      <c r="AD114" s="959"/>
      <c r="AE114" s="960"/>
      <c r="AF114" s="961">
        <v>141020</v>
      </c>
      <c r="AG114" s="959"/>
      <c r="AH114" s="959"/>
      <c r="AI114" s="959"/>
      <c r="AJ114" s="960"/>
      <c r="AK114" s="961">
        <v>115060</v>
      </c>
      <c r="AL114" s="959"/>
      <c r="AM114" s="959"/>
      <c r="AN114" s="959"/>
      <c r="AO114" s="960"/>
      <c r="AP114" s="962">
        <v>1.3</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2799762</v>
      </c>
      <c r="BR114" s="926"/>
      <c r="BS114" s="926"/>
      <c r="BT114" s="926"/>
      <c r="BU114" s="926"/>
      <c r="BV114" s="926">
        <v>2844444</v>
      </c>
      <c r="BW114" s="926"/>
      <c r="BX114" s="926"/>
      <c r="BY114" s="926"/>
      <c r="BZ114" s="926"/>
      <c r="CA114" s="926">
        <v>2915814</v>
      </c>
      <c r="CB114" s="926"/>
      <c r="CC114" s="926"/>
      <c r="CD114" s="926"/>
      <c r="CE114" s="926"/>
      <c r="CF114" s="920">
        <v>33.299999999999997</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v>31</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2529515</v>
      </c>
      <c r="AB117" s="979"/>
      <c r="AC117" s="979"/>
      <c r="AD117" s="979"/>
      <c r="AE117" s="980"/>
      <c r="AF117" s="981">
        <v>2304847</v>
      </c>
      <c r="AG117" s="979"/>
      <c r="AH117" s="979"/>
      <c r="AI117" s="979"/>
      <c r="AJ117" s="980"/>
      <c r="AK117" s="981">
        <v>2190450</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27318954</v>
      </c>
      <c r="BR119" s="1000"/>
      <c r="BS119" s="1000"/>
      <c r="BT119" s="1000"/>
      <c r="BU119" s="1000"/>
      <c r="BV119" s="1000">
        <v>25237710</v>
      </c>
      <c r="BW119" s="1000"/>
      <c r="BX119" s="1000"/>
      <c r="BY119" s="1000"/>
      <c r="BZ119" s="1000"/>
      <c r="CA119" s="1000">
        <v>25286725</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6810648</v>
      </c>
      <c r="BR120" s="931"/>
      <c r="BS120" s="931"/>
      <c r="BT120" s="931"/>
      <c r="BU120" s="931"/>
      <c r="BV120" s="931">
        <v>6971360</v>
      </c>
      <c r="BW120" s="931"/>
      <c r="BX120" s="931"/>
      <c r="BY120" s="931"/>
      <c r="BZ120" s="931"/>
      <c r="CA120" s="931">
        <v>7503642</v>
      </c>
      <c r="CB120" s="931"/>
      <c r="CC120" s="931"/>
      <c r="CD120" s="931"/>
      <c r="CE120" s="931"/>
      <c r="CF120" s="944">
        <v>85.6</v>
      </c>
      <c r="CG120" s="945"/>
      <c r="CH120" s="945"/>
      <c r="CI120" s="945"/>
      <c r="CJ120" s="945"/>
      <c r="CK120" s="1006" t="s">
        <v>447</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2647193</v>
      </c>
      <c r="DH120" s="931"/>
      <c r="DI120" s="931"/>
      <c r="DJ120" s="931"/>
      <c r="DK120" s="931"/>
      <c r="DL120" s="931">
        <v>2401133</v>
      </c>
      <c r="DM120" s="931"/>
      <c r="DN120" s="931"/>
      <c r="DO120" s="931"/>
      <c r="DP120" s="931"/>
      <c r="DQ120" s="931">
        <v>3097149</v>
      </c>
      <c r="DR120" s="931"/>
      <c r="DS120" s="931"/>
      <c r="DT120" s="931"/>
      <c r="DU120" s="931"/>
      <c r="DV120" s="932">
        <v>35.299999999999997</v>
      </c>
      <c r="DW120" s="932"/>
      <c r="DX120" s="932"/>
      <c r="DY120" s="932"/>
      <c r="DZ120" s="933"/>
    </row>
    <row r="121" spans="1:130" s="218"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1134</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v>257260</v>
      </c>
      <c r="DH121" s="926"/>
      <c r="DI121" s="926"/>
      <c r="DJ121" s="926"/>
      <c r="DK121" s="926"/>
      <c r="DL121" s="926">
        <v>286569</v>
      </c>
      <c r="DM121" s="926"/>
      <c r="DN121" s="926"/>
      <c r="DO121" s="926"/>
      <c r="DP121" s="926"/>
      <c r="DQ121" s="926">
        <v>429943</v>
      </c>
      <c r="DR121" s="926"/>
      <c r="DS121" s="926"/>
      <c r="DT121" s="926"/>
      <c r="DU121" s="926"/>
      <c r="DV121" s="927">
        <v>4.9000000000000004</v>
      </c>
      <c r="DW121" s="927"/>
      <c r="DX121" s="927"/>
      <c r="DY121" s="927"/>
      <c r="DZ121" s="928"/>
    </row>
    <row r="122" spans="1:130" s="218"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21472128</v>
      </c>
      <c r="BR122" s="1000"/>
      <c r="BS122" s="1000"/>
      <c r="BT122" s="1000"/>
      <c r="BU122" s="1000"/>
      <c r="BV122" s="1000">
        <v>20192285</v>
      </c>
      <c r="BW122" s="1000"/>
      <c r="BX122" s="1000"/>
      <c r="BY122" s="1000"/>
      <c r="BZ122" s="1000"/>
      <c r="CA122" s="1000">
        <v>19505452</v>
      </c>
      <c r="CB122" s="1000"/>
      <c r="CC122" s="1000"/>
      <c r="CD122" s="1000"/>
      <c r="CE122" s="1000"/>
      <c r="CF122" s="1017">
        <v>222.5</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v>242683</v>
      </c>
      <c r="DH122" s="926"/>
      <c r="DI122" s="926"/>
      <c r="DJ122" s="926"/>
      <c r="DK122" s="926"/>
      <c r="DL122" s="926">
        <v>261511</v>
      </c>
      <c r="DM122" s="926"/>
      <c r="DN122" s="926"/>
      <c r="DO122" s="926"/>
      <c r="DP122" s="926"/>
      <c r="DQ122" s="926">
        <v>287384</v>
      </c>
      <c r="DR122" s="926"/>
      <c r="DS122" s="926"/>
      <c r="DT122" s="926"/>
      <c r="DU122" s="926"/>
      <c r="DV122" s="927">
        <v>3.3</v>
      </c>
      <c r="DW122" s="927"/>
      <c r="DX122" s="927"/>
      <c r="DY122" s="927"/>
      <c r="DZ122" s="928"/>
    </row>
    <row r="123" spans="1:130" s="218"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28283910</v>
      </c>
      <c r="BR123" s="1064"/>
      <c r="BS123" s="1064"/>
      <c r="BT123" s="1064"/>
      <c r="BU123" s="1064"/>
      <c r="BV123" s="1064">
        <v>27163645</v>
      </c>
      <c r="BW123" s="1064"/>
      <c r="BX123" s="1064"/>
      <c r="BY123" s="1064"/>
      <c r="BZ123" s="1064"/>
      <c r="CA123" s="1064">
        <v>27009094</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v>633300</v>
      </c>
      <c r="DH124" s="986"/>
      <c r="DI124" s="986"/>
      <c r="DJ124" s="986"/>
      <c r="DK124" s="987"/>
      <c r="DL124" s="985">
        <v>554419</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1476</v>
      </c>
      <c r="AB128" s="1046"/>
      <c r="AC128" s="1046"/>
      <c r="AD128" s="1046"/>
      <c r="AE128" s="1047"/>
      <c r="AF128" s="1048">
        <v>1476</v>
      </c>
      <c r="AG128" s="1046"/>
      <c r="AH128" s="1046"/>
      <c r="AI128" s="1046"/>
      <c r="AJ128" s="1047"/>
      <c r="AK128" s="1048">
        <v>316</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13.22</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v>31</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10582708</v>
      </c>
      <c r="AB129" s="959"/>
      <c r="AC129" s="959"/>
      <c r="AD129" s="959"/>
      <c r="AE129" s="960"/>
      <c r="AF129" s="961">
        <v>10592439</v>
      </c>
      <c r="AG129" s="959"/>
      <c r="AH129" s="959"/>
      <c r="AI129" s="959"/>
      <c r="AJ129" s="960"/>
      <c r="AK129" s="961">
        <v>10722773</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18.22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2100621</v>
      </c>
      <c r="AB130" s="959"/>
      <c r="AC130" s="959"/>
      <c r="AD130" s="959"/>
      <c r="AE130" s="960"/>
      <c r="AF130" s="961">
        <v>2054550</v>
      </c>
      <c r="AG130" s="959"/>
      <c r="AH130" s="959"/>
      <c r="AI130" s="959"/>
      <c r="AJ130" s="960"/>
      <c r="AK130" s="961">
        <v>1957934</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3.5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8482087</v>
      </c>
      <c r="AB131" s="986"/>
      <c r="AC131" s="986"/>
      <c r="AD131" s="986"/>
      <c r="AE131" s="987"/>
      <c r="AF131" s="985">
        <v>8537889</v>
      </c>
      <c r="AG131" s="986"/>
      <c r="AH131" s="986"/>
      <c r="AI131" s="986"/>
      <c r="AJ131" s="987"/>
      <c r="AK131" s="985">
        <v>8764839</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5.0390664469999997</v>
      </c>
      <c r="AB132" s="1097"/>
      <c r="AC132" s="1097"/>
      <c r="AD132" s="1097"/>
      <c r="AE132" s="1098"/>
      <c r="AF132" s="1099">
        <v>2.914317354</v>
      </c>
      <c r="AG132" s="1097"/>
      <c r="AH132" s="1097"/>
      <c r="AI132" s="1097"/>
      <c r="AJ132" s="1098"/>
      <c r="AK132" s="1099">
        <v>2.6492215090000002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6.6</v>
      </c>
      <c r="AB133" s="1080"/>
      <c r="AC133" s="1080"/>
      <c r="AD133" s="1080"/>
      <c r="AE133" s="1081"/>
      <c r="AF133" s="1079">
        <v>4.5</v>
      </c>
      <c r="AG133" s="1080"/>
      <c r="AH133" s="1080"/>
      <c r="AI133" s="1080"/>
      <c r="AJ133" s="1081"/>
      <c r="AK133" s="1079">
        <v>3.5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EJYBh8FxA4pVzOtoSQtlha5tvpXi9Q8PncimsPBEFDHSxnksmQ9SaBglNOAsY+H86vKeKgS+jvOflefCNdz0A==" saltValue="lRlT1qgS3d10qY2zD/v+R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d4IYW2oVrg/EoRH4bPiS7VgyE6goC5Mh+/D6jmhX5eQTbORTFTNKO1O7n5/64Fm/yQYflAURXcSC1HI7M0SZEg==" saltValue="btNiu1J12n5tZP1SBXVj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M0ltLV9nEq3VZM4g1mLZAMucGfJaHiY5F7itSwVGEwWnbb25Dckb5eCJFfbjdtDeV9VLRXb5yIqiP/+659vWw==" saltValue="fuoCo6It/uJnQ4ghg+J1V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3013736</v>
      </c>
      <c r="AP9" s="269">
        <v>115235</v>
      </c>
      <c r="AQ9" s="270">
        <v>117270</v>
      </c>
      <c r="AR9" s="271">
        <v>-1.7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452134</v>
      </c>
      <c r="AP10" s="272">
        <v>17288</v>
      </c>
      <c r="AQ10" s="273">
        <v>10490</v>
      </c>
      <c r="AR10" s="274">
        <v>64.8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149606</v>
      </c>
      <c r="AP11" s="272">
        <v>5720</v>
      </c>
      <c r="AQ11" s="273">
        <v>1802</v>
      </c>
      <c r="AR11" s="274">
        <v>217.4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v>3</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124176</v>
      </c>
      <c r="AP13" s="272">
        <v>4748</v>
      </c>
      <c r="AQ13" s="273">
        <v>4482</v>
      </c>
      <c r="AR13" s="274">
        <v>5.9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63990</v>
      </c>
      <c r="AP14" s="272">
        <v>2447</v>
      </c>
      <c r="AQ14" s="273">
        <v>2749</v>
      </c>
      <c r="AR14" s="274">
        <v>-11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-162077</v>
      </c>
      <c r="AP15" s="272">
        <v>-6197</v>
      </c>
      <c r="AQ15" s="273">
        <v>-7399</v>
      </c>
      <c r="AR15" s="274">
        <v>-16.2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3641565</v>
      </c>
      <c r="AP16" s="272">
        <v>139241</v>
      </c>
      <c r="AQ16" s="273">
        <v>129397</v>
      </c>
      <c r="AR16" s="274">
        <v>7.6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10.02</v>
      </c>
      <c r="AP21" s="286">
        <v>11.07</v>
      </c>
      <c r="AQ21" s="287">
        <v>-1.05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99.3</v>
      </c>
      <c r="AP22" s="291">
        <v>97.2</v>
      </c>
      <c r="AQ22" s="292">
        <v>2.1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1726220</v>
      </c>
      <c r="AP32" s="300">
        <v>66005</v>
      </c>
      <c r="AQ32" s="301">
        <v>74841</v>
      </c>
      <c r="AR32" s="302">
        <v>-11.8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v>1</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349170</v>
      </c>
      <c r="AP35" s="300">
        <v>13351</v>
      </c>
      <c r="AQ35" s="301">
        <v>16683</v>
      </c>
      <c r="AR35" s="302">
        <v>-20</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115060</v>
      </c>
      <c r="AP36" s="300">
        <v>4399</v>
      </c>
      <c r="AQ36" s="301">
        <v>2411</v>
      </c>
      <c r="AR36" s="302">
        <v>82.5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489</v>
      </c>
      <c r="AP37" s="300" t="s">
        <v>489</v>
      </c>
      <c r="AQ37" s="301">
        <v>548</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7</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-316</v>
      </c>
      <c r="AP39" s="300">
        <v>-12</v>
      </c>
      <c r="AQ39" s="301">
        <v>-3756</v>
      </c>
      <c r="AR39" s="302">
        <v>-99.7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-1957934</v>
      </c>
      <c r="AP40" s="300">
        <v>-74865</v>
      </c>
      <c r="AQ40" s="301">
        <v>-63247</v>
      </c>
      <c r="AR40" s="302">
        <v>18.399999999999999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232200</v>
      </c>
      <c r="AP41" s="300">
        <v>8879</v>
      </c>
      <c r="AQ41" s="301">
        <v>27488</v>
      </c>
      <c r="AR41" s="302">
        <v>-67.7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3705555</v>
      </c>
      <c r="AN51" s="322">
        <v>131240</v>
      </c>
      <c r="AO51" s="323">
        <v>-31.7</v>
      </c>
      <c r="AP51" s="324">
        <v>128523</v>
      </c>
      <c r="AQ51" s="325">
        <v>-3.4</v>
      </c>
      <c r="AR51" s="326">
        <v>-28.3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1684457</v>
      </c>
      <c r="AN52" s="330">
        <v>59658</v>
      </c>
      <c r="AO52" s="331">
        <v>-21.6</v>
      </c>
      <c r="AP52" s="332">
        <v>56792</v>
      </c>
      <c r="AQ52" s="333">
        <v>-0.3</v>
      </c>
      <c r="AR52" s="334">
        <v>-21.3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1285609</v>
      </c>
      <c r="AN53" s="322">
        <v>46516</v>
      </c>
      <c r="AO53" s="323">
        <v>-64.599999999999994</v>
      </c>
      <c r="AP53" s="324">
        <v>96469</v>
      </c>
      <c r="AQ53" s="325">
        <v>-24.9</v>
      </c>
      <c r="AR53" s="326">
        <v>-39.700000000000003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499486</v>
      </c>
      <c r="AN54" s="330">
        <v>18072</v>
      </c>
      <c r="AO54" s="331">
        <v>-69.7</v>
      </c>
      <c r="AP54" s="332">
        <v>49775</v>
      </c>
      <c r="AQ54" s="333">
        <v>-12.4</v>
      </c>
      <c r="AR54" s="334">
        <v>-57.3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1281258</v>
      </c>
      <c r="AN55" s="322">
        <v>46941</v>
      </c>
      <c r="AO55" s="323">
        <v>0.9</v>
      </c>
      <c r="AP55" s="324">
        <v>85743</v>
      </c>
      <c r="AQ55" s="325">
        <v>-11.1</v>
      </c>
      <c r="AR55" s="326">
        <v>12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478885</v>
      </c>
      <c r="AN56" s="330">
        <v>17545</v>
      </c>
      <c r="AO56" s="331">
        <v>-2.9</v>
      </c>
      <c r="AP56" s="332">
        <v>45231</v>
      </c>
      <c r="AQ56" s="333">
        <v>-9.1</v>
      </c>
      <c r="AR56" s="334">
        <v>6.2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1492959</v>
      </c>
      <c r="AN57" s="322">
        <v>55893</v>
      </c>
      <c r="AO57" s="323">
        <v>19.100000000000001</v>
      </c>
      <c r="AP57" s="324">
        <v>92509</v>
      </c>
      <c r="AQ57" s="325">
        <v>7.9</v>
      </c>
      <c r="AR57" s="326">
        <v>11.2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790842</v>
      </c>
      <c r="AN58" s="330">
        <v>29607</v>
      </c>
      <c r="AO58" s="331">
        <v>68.7</v>
      </c>
      <c r="AP58" s="332">
        <v>52274</v>
      </c>
      <c r="AQ58" s="333">
        <v>15.6</v>
      </c>
      <c r="AR58" s="334">
        <v>53.1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1698969</v>
      </c>
      <c r="AN59" s="322">
        <v>64963</v>
      </c>
      <c r="AO59" s="323">
        <v>16.2</v>
      </c>
      <c r="AP59" s="324">
        <v>98544</v>
      </c>
      <c r="AQ59" s="325">
        <v>6.5</v>
      </c>
      <c r="AR59" s="326">
        <v>9.6999999999999993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745867</v>
      </c>
      <c r="AN60" s="330">
        <v>28519</v>
      </c>
      <c r="AO60" s="331">
        <v>-3.7</v>
      </c>
      <c r="AP60" s="332">
        <v>55816</v>
      </c>
      <c r="AQ60" s="333">
        <v>6.8</v>
      </c>
      <c r="AR60" s="334">
        <v>-10.5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1892870</v>
      </c>
      <c r="AN61" s="337">
        <v>69111</v>
      </c>
      <c r="AO61" s="338">
        <v>-12</v>
      </c>
      <c r="AP61" s="339">
        <v>100358</v>
      </c>
      <c r="AQ61" s="340">
        <v>-5</v>
      </c>
      <c r="AR61" s="326">
        <v>-7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839907</v>
      </c>
      <c r="AN62" s="330">
        <v>30680</v>
      </c>
      <c r="AO62" s="331">
        <v>-5.8</v>
      </c>
      <c r="AP62" s="332">
        <v>51978</v>
      </c>
      <c r="AQ62" s="333">
        <v>0.1</v>
      </c>
      <c r="AR62" s="334">
        <v>-5.9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fGwP2AoTwh+7Hew2wCNNnkosT0M0EUNFmah+c+ELK1T7AXm3p4ygHTFDf8zwzMdnJANAW3WSHHlR76G37Q38Kg==" saltValue="8q1Ye6bIJ+OYL/URDqtlP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o+FI8Yzxn9E0/msKcDrsl0lUKttqLshV4Cj0t+aTspppbDwnz9cRIK8odRGwolgAFz6I5AZDxx1c/gVpIixInA==" saltValue="FoYgw1R2/26YrKqSX7yo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7pIjAv6+STexWF1x1w8UozeelCmOOjl+Iy2M0DBHX2RVNJ36NEaJgaf+VhtcnWEfWt1eN6xyynZvMnjNC2LU8g==" saltValue="pO4tPzL3uC7x3oEs4yQTNg==" spinCount="100000" sheet="1" objects="1" scenarios="1"/>
  <dataConsolidate/>
  <phoneticPr fontId="2"/>
  <printOptions horizontalCentered="1" verticalCentered="1"/>
  <pageMargins left="0" right="0" top="0.19685039370078741" bottom="0" header="0.39370078740157483" footer="0"/>
  <pageSetup paperSize="8" scale="56"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19.96</v>
      </c>
      <c r="G47" s="12">
        <v>20.98</v>
      </c>
      <c r="H47" s="12">
        <v>24.55</v>
      </c>
      <c r="I47" s="12">
        <v>27</v>
      </c>
      <c r="J47" s="13">
        <v>28.33</v>
      </c>
    </row>
    <row r="48" spans="2:10" ht="57.75" customHeight="1" x14ac:dyDescent="0.15">
      <c r="B48" s="14"/>
      <c r="C48" s="1141" t="s">
        <v>4</v>
      </c>
      <c r="D48" s="1141"/>
      <c r="E48" s="1142"/>
      <c r="F48" s="15">
        <v>4.22</v>
      </c>
      <c r="G48" s="16">
        <v>5.17</v>
      </c>
      <c r="H48" s="16">
        <v>4.5599999999999996</v>
      </c>
      <c r="I48" s="16">
        <v>3.16</v>
      </c>
      <c r="J48" s="17">
        <v>4.09</v>
      </c>
    </row>
    <row r="49" spans="2:10" ht="57.75" customHeight="1" thickBot="1" x14ac:dyDescent="0.2">
      <c r="B49" s="18"/>
      <c r="C49" s="1143" t="s">
        <v>5</v>
      </c>
      <c r="D49" s="1143"/>
      <c r="E49" s="1144"/>
      <c r="F49" s="19">
        <v>18.84</v>
      </c>
      <c r="G49" s="20">
        <v>7.77</v>
      </c>
      <c r="H49" s="20">
        <v>9.59</v>
      </c>
      <c r="I49" s="20">
        <v>6.55</v>
      </c>
      <c r="J49" s="21">
        <v>2.62</v>
      </c>
    </row>
    <row r="50" spans="2:10" x14ac:dyDescent="0.15"/>
  </sheetData>
  <sheetProtection algorithmName="SHA-512" hashValue="m2oGcf2c3yiiKAJ6jlr+YqSFYR6LrVdkPbPs4dGZNJl2CvkaO427vTNgMNG2cc2xZsDk8h3Ut2faNWWTVk/kkQ==" saltValue="tueALSDS95yqTRz5jT5B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000934 河野　量磨</cp:lastModifiedBy>
  <cp:lastPrinted>2026-03-24T08:05:26Z</cp:lastPrinted>
  <dcterms:created xsi:type="dcterms:W3CDTF">2026-02-23T09:42:54Z</dcterms:created>
  <dcterms:modified xsi:type="dcterms:W3CDTF">2026-03-25T02:11:17Z</dcterms:modified>
  <cp:category/>
</cp:coreProperties>
</file>